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1"/>
  </bookViews>
  <sheets>
    <sheet name="A2" sheetId="1" r:id="rId1"/>
    <sheet name="A3" sheetId="2" r:id="rId2"/>
  </sheets>
  <definedNames>
    <definedName name="A_2">NA()</definedName>
    <definedName name="_xlnm.Print_Area" localSheetId="0">'A2'!$A$1:$F$51</definedName>
    <definedName name="Texto1_1">'A2'!#REF!</definedName>
    <definedName name="Texto10_1">'A2'!#REF!</definedName>
    <definedName name="Texto12_1">'A2'!#REF!</definedName>
    <definedName name="Texto13_1">'A2'!#REF!</definedName>
    <definedName name="Texto14_1">'A2'!#REF!</definedName>
    <definedName name="Texto15_1">'A2'!#REF!</definedName>
    <definedName name="Texto16_1">'A2'!#REF!</definedName>
    <definedName name="Texto2_1">'A2'!#REF!</definedName>
    <definedName name="Texto3_1">'A2'!$F$3</definedName>
    <definedName name="Texto4_1">'A2'!$A$7</definedName>
    <definedName name="Texto42_1">'A2'!#REF!</definedName>
    <definedName name="Texto43_1">'A2'!#REF!</definedName>
    <definedName name="Texto5_1">'A2'!#REF!</definedName>
    <definedName name="Texto7_1">'A2'!#REF!</definedName>
    <definedName name="Texto8_1">'A2'!#REF!</definedName>
    <definedName name="Texto9_1">'A2'!#REF!</definedName>
  </definedNames>
  <calcPr fullCalcOnLoad="1"/>
</workbook>
</file>

<file path=xl/comments1.xml><?xml version="1.0" encoding="utf-8"?>
<comments xmlns="http://schemas.openxmlformats.org/spreadsheetml/2006/main">
  <authors>
    <author>lissandro</author>
  </authors>
  <commentList>
    <comment ref="G1" authorId="0">
      <text>
        <r>
          <rPr>
            <b/>
            <sz val="9"/>
            <color indexed="10"/>
            <rFont val="Arial"/>
            <family val="2"/>
          </rPr>
          <t>Atenção:</t>
        </r>
        <r>
          <rPr>
            <b/>
            <sz val="9"/>
            <rFont val="Arial"/>
            <family val="2"/>
          </rPr>
          <t xml:space="preserve">
</t>
        </r>
        <r>
          <rPr>
            <sz val="9"/>
            <rFont val="Arial"/>
            <family val="2"/>
          </rPr>
          <t xml:space="preserve">Somente os campos em </t>
        </r>
        <r>
          <rPr>
            <sz val="9"/>
            <color indexed="40"/>
            <rFont val="Arial"/>
            <family val="2"/>
          </rPr>
          <t>BRANCO</t>
        </r>
        <r>
          <rPr>
            <sz val="9"/>
            <rFont val="Arial"/>
            <family val="2"/>
          </rPr>
          <t xml:space="preserve"> poderão ser preenchidos.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color indexed="10"/>
            <rFont val="Arial"/>
            <family val="2"/>
          </rPr>
          <t>Fontes de recursos:</t>
        </r>
        <r>
          <rPr>
            <sz val="9"/>
            <rFont val="Arial"/>
            <family val="2"/>
          </rPr>
          <t xml:space="preserve">
Preencha o percentual das fontes de recursos do projeto (totalizando 100%).</t>
        </r>
        <r>
          <rPr>
            <sz val="9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9"/>
            <color indexed="10"/>
            <rFont val="Tahoma"/>
            <family val="2"/>
          </rPr>
          <t>Grupos: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Arial"/>
            <family val="2"/>
          </rPr>
          <t>Para inserir um Grupo de Projeto preencha apenas os campos,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Arial"/>
            <family val="2"/>
          </rPr>
          <t xml:space="preserve">ITEM e DISCRIMINAÇÃO. </t>
        </r>
      </text>
    </comment>
    <comment ref="G11" authorId="0">
      <text>
        <r>
          <rPr>
            <b/>
            <sz val="9"/>
            <color indexed="10"/>
            <rFont val="Arial"/>
            <family val="2"/>
          </rPr>
          <t>Itens:</t>
        </r>
        <r>
          <rPr>
            <sz val="9"/>
            <rFont val="Arial"/>
            <family val="2"/>
          </rPr>
          <t xml:space="preserve">
Para inserir um Item de Projeto preencha todos os campos. Desde </t>
        </r>
        <r>
          <rPr>
            <b/>
            <sz val="9"/>
            <rFont val="Arial"/>
            <family val="2"/>
          </rPr>
          <t>ITEM</t>
        </r>
        <r>
          <rPr>
            <sz val="9"/>
            <rFont val="Arial"/>
            <family val="2"/>
          </rPr>
          <t xml:space="preserve"> até </t>
        </r>
        <r>
          <rPr>
            <b/>
            <sz val="9"/>
            <rFont val="Arial"/>
            <family val="2"/>
          </rPr>
          <t>CUSTO UNIT.</t>
        </r>
        <r>
          <rPr>
            <sz val="9"/>
            <rFont val="Arial"/>
            <family val="2"/>
          </rPr>
          <t xml:space="preserve"> 
</t>
        </r>
        <r>
          <rPr>
            <b/>
            <sz val="9"/>
            <color indexed="10"/>
            <rFont val="Arial"/>
            <family val="2"/>
          </rPr>
          <t>OBS:</t>
        </r>
        <r>
          <rPr>
            <sz val="9"/>
            <rFont val="Arial"/>
            <family val="2"/>
          </rPr>
          <t xml:space="preserve">
Os itens com </t>
        </r>
        <r>
          <rPr>
            <b/>
            <sz val="9"/>
            <rFont val="Arial"/>
            <family val="2"/>
          </rPr>
          <t>CUSTO UNIT.</t>
        </r>
        <r>
          <rPr>
            <sz val="9"/>
            <rFont val="Arial"/>
            <family val="2"/>
          </rPr>
          <t xml:space="preserve">  igual a zero serão considerados itens financiados com recusros próprios da prefeitura.</t>
        </r>
      </text>
    </comment>
    <comment ref="G22" authorId="0">
      <text>
        <r>
          <rPr>
            <b/>
            <sz val="9"/>
            <color indexed="10"/>
            <rFont val="Arial"/>
            <family val="2"/>
          </rPr>
          <t>Recursos da Prefeitura:</t>
        </r>
        <r>
          <rPr>
            <sz val="9"/>
            <rFont val="Arial"/>
            <family val="2"/>
          </rPr>
          <t xml:space="preserve">
Serão considerados como recurso próprio da prefeitura os itens de projeto que estiverem com o custo unitário zerado ou em branco. </t>
        </r>
      </text>
    </comment>
  </commentList>
</comments>
</file>

<file path=xl/sharedStrings.xml><?xml version="1.0" encoding="utf-8"?>
<sst xmlns="http://schemas.openxmlformats.org/spreadsheetml/2006/main" count="117" uniqueCount="87">
  <si>
    <t>PLANILHA DE ORÇAMENTO</t>
  </si>
  <si>
    <t>(A 2)</t>
  </si>
  <si>
    <t>ITEM</t>
  </si>
  <si>
    <t>FONTES</t>
  </si>
  <si>
    <t>%</t>
  </si>
  <si>
    <t>Outros Recursos</t>
  </si>
  <si>
    <t>MUNICÍPIO:</t>
  </si>
  <si>
    <t>Total do Projeto</t>
  </si>
  <si>
    <t>PROJETO:</t>
  </si>
  <si>
    <t>DISCRIMINAÇÃO</t>
  </si>
  <si>
    <t>UNID.</t>
  </si>
  <si>
    <t>QUANT.</t>
  </si>
  <si>
    <t>CUSTO UNIT.</t>
  </si>
  <si>
    <t>CUSTO SERVIÇO</t>
  </si>
  <si>
    <t>OBS:</t>
  </si>
  <si>
    <t>NOME:</t>
  </si>
  <si>
    <t>CREA:</t>
  </si>
  <si>
    <t>DATA:</t>
  </si>
  <si>
    <t>BDI:</t>
  </si>
  <si>
    <t>Agência de Fomento do Estado de Santa Catarina S.A. - BADESC</t>
  </si>
  <si>
    <t>Rua Almirante Alvim, 491 CEP 88015-380 - Florianópolis/SC - Fone: (48) 3216-5028  3216-5032 - Fax: 3216-5007 - Ouvidoria: 0800 644 1212</t>
  </si>
  <si>
    <t>Home Page: http://www.badesc.gov.br  - http://www.sc.gov.br -  E-mail: badesc@badesc.gov.br</t>
  </si>
  <si>
    <t>Recursos Badesc Cidades</t>
  </si>
  <si>
    <t>PROGRAMA BADESC CIDADES</t>
  </si>
  <si>
    <t>GEROM    -</t>
  </si>
  <si>
    <t>GERÊNCIA DE OPERAÇÕES MUNICIPAIS</t>
  </si>
  <si>
    <t>TOTAL DA OBRA</t>
  </si>
  <si>
    <t>CRONOGRAMA FÍSICO - FINANCEIRO</t>
  </si>
  <si>
    <t>A 3</t>
  </si>
  <si>
    <t xml:space="preserve">GEROM </t>
  </si>
  <si>
    <t>BADESC CIDADES</t>
  </si>
  <si>
    <t>PROGRAMA OPERACIONAL PARA DESENVOLVIMENTO MUNICIPAL</t>
  </si>
  <si>
    <r>
      <t xml:space="preserve">FOLHA: </t>
    </r>
    <r>
      <rPr>
        <sz val="9"/>
        <color indexed="8"/>
        <rFont val="Arial"/>
        <family val="2"/>
      </rPr>
      <t>   </t>
    </r>
  </si>
  <si>
    <t>PERÍODO</t>
  </si>
  <si>
    <t>TOTAL</t>
  </si>
  <si>
    <t>Mês 01</t>
  </si>
  <si>
    <t>Mês 02</t>
  </si>
  <si>
    <t>Mês 03</t>
  </si>
  <si>
    <t>Mês 04</t>
  </si>
  <si>
    <t>Mês 05</t>
  </si>
  <si>
    <t>Mês 06</t>
  </si>
  <si>
    <t>R$</t>
  </si>
  <si>
    <t>TOTAL NO MÊS (SIMPLES)</t>
  </si>
  <si>
    <t>TOTAL NO MÊS (ACUMULADO)</t>
  </si>
  <si>
    <t>ASSINATURA:</t>
  </si>
  <si>
    <t>Rua Almirante Alvim, 491 - CP 1521 - CEP 88015-380 - Florianópolis - SC - Fone: (0--48) 3216-5032 /  5156 - Fax: 3216-5007</t>
  </si>
  <si>
    <t>IOMERÊ</t>
  </si>
  <si>
    <t>SERVIÇOS PRELIMINARES</t>
  </si>
  <si>
    <t>SERVICOS TOPOGRAFICOS PARA PAVIMENTACAO, INCLUSIVE NOTA DE SERVICOS, ACOMPANHAMENTO E GREIDE</t>
  </si>
  <si>
    <t>m2</t>
  </si>
  <si>
    <t>PLACA DE OBRA EM CHAPA DE ACO GALVANIZADO</t>
  </si>
  <si>
    <t>1.1</t>
  </si>
  <si>
    <t>1.2</t>
  </si>
  <si>
    <t>BOCA DE LOBO EM ALVENARIA TIJOLO MACICO, REVESTIDA C/ ARGAMASSA DE CIMENTO E AREIA 1:3, SOBRE LASTRO DE CONCRETO 10CM E TAMPA DE FERRO FUNDIDO</t>
  </si>
  <si>
    <t>TUBO CONCRETO SIMPLES DN 300 MM PARA DRENAGEM - FORNECIMENTO E INSTALACAO INCLUSIVE ESCAVACAO MANUAL 1M3/M</t>
  </si>
  <si>
    <t>m</t>
  </si>
  <si>
    <t>TUBO CONCRETO SIMPLES DN 400 MM PARA DRENAGEM - FORNECIMENTO E INSTALACAO INCLUSIVE ESCAVACAO MANUAL 1,5M3/M</t>
  </si>
  <si>
    <t>REATERRO DE VALA COM COMPACTAÇÃO MANUAL</t>
  </si>
  <si>
    <t>m3</t>
  </si>
  <si>
    <t>DRENAGEM</t>
  </si>
  <si>
    <t>3.1</t>
  </si>
  <si>
    <t>3.2</t>
  </si>
  <si>
    <t>3.3</t>
  </si>
  <si>
    <t>BASE PARA PAVIMENTACAO COM BRITA CORRIDA (PEDRISCO), INCLUSIVE COMPACTACAO</t>
  </si>
  <si>
    <t>PAVIMENTACAO DE PEDRA IRREGULAR, INCLUSIVE REJUNTE DE PO DE PEDRA E COMPACTACAO, EXCLUSIVE COLCHAO E REGULARIZACAO DO SUBLEITO</t>
  </si>
  <si>
    <t>ASSENTAMENTO DE GUIA (MEIO-FIO) EM TRECHO RETO, CONFECCIONADA EM CONCRETO PRÉ-FABRICADO, DIMENSÕES 100X15X13X30 CM (COMPRIMENTO X BASE INFERIOR X BASE SUPERIOR X ALTURA), PARA VIAS URBANAS (USO VIÁRIO). AF_06/2016</t>
  </si>
  <si>
    <t>PAVIMENTAÇÃO</t>
  </si>
  <si>
    <t>4.1</t>
  </si>
  <si>
    <t>SINALIZAÇÃO</t>
  </si>
  <si>
    <t>PLACA DE SINALIZACAO VIARIA CIRCULAR D = 50 CM, COM SUPORTE DE ACO GALVANIZADO D = 50 MM E ALTURA = 3 M, INCLUSIVE BASE DE CONCRETO NAO ESTRUTURAL</t>
  </si>
  <si>
    <t>unid.</t>
  </si>
  <si>
    <t>Custo e valores elaborados conforme tabela SINAPI - Referência junho/2017 - não desonerado</t>
  </si>
  <si>
    <t>Flávio André de Oliveira</t>
  </si>
  <si>
    <t>048.529-6</t>
  </si>
  <si>
    <t>01/09/2017</t>
  </si>
  <si>
    <t>Pavimentação de vias - estrada de acesso à linha Pasqual - calçamento em pedras irregulares de basalto</t>
  </si>
  <si>
    <t>MUNICÍPIO: IOMERÊ</t>
  </si>
  <si>
    <t>DATA DO ORÇAMENTO: 01/09/2017</t>
  </si>
  <si>
    <t>PROJETO E CARACTERÍSTICAS DA OBRA: Pavimentação em pedras irregulares, drenagem, meio-fio e sinalização viária de estrada de acesso à Linha Pasqual - interior de iomerê</t>
  </si>
  <si>
    <t>NOME E CREA DO RESPONSÁVEL TÉCNICO:                                                                            ENG.º FLÁVIO ANDRÉ DE OLIVEIRA                                                                                               ENG. CIVIL - CREA/SC - 048.529-6</t>
  </si>
  <si>
    <t>ÚNICA</t>
  </si>
  <si>
    <t>2.1</t>
  </si>
  <si>
    <t>2.2</t>
  </si>
  <si>
    <t>2.3</t>
  </si>
  <si>
    <t>2.4</t>
  </si>
  <si>
    <t>3.4</t>
  </si>
  <si>
    <t>ATERRO E COMPACTAÇÃO COM ARGILA PARA TRAVAMENTO DE MIO-FIO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</si>
</sst>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_(&quot;R$ &quot;* #,##0.00_);_(&quot;R$ &quot;* \(#,##0.00\);_(&quot;R$ &quot;* \-??_);_(@_)"/>
    <numFmt numFmtId="174" formatCode="0.0"/>
    <numFmt numFmtId="175" formatCode="#,##0.0"/>
    <numFmt numFmtId="176" formatCode="&quot;R$ &quot;#,##0.00"/>
    <numFmt numFmtId="177" formatCode="#,##0.00_ ;[Red]\-#,##0.00\ "/>
    <numFmt numFmtId="178" formatCode="#,##0.0;\-#,##0.0"/>
    <numFmt numFmtId="179" formatCode="#,##0.000;\-#,##0.000"/>
    <numFmt numFmtId="180" formatCode="#,##0.0000;\-#,##0.0000"/>
    <numFmt numFmtId="181" formatCode="0.0%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#,##0.00_ ;\-#,##0.00\ "/>
  </numFmts>
  <fonts count="62">
    <font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u val="single"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40"/>
      <name val="Arial"/>
      <family val="2"/>
    </font>
    <font>
      <b/>
      <sz val="9"/>
      <color indexed="10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4" fillId="21" borderId="5" applyNumberFormat="0" applyAlignment="0" applyProtection="0"/>
    <xf numFmtId="169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2" fontId="0" fillId="0" borderId="0" applyFill="0" applyBorder="0" applyAlignment="0" applyProtection="0"/>
  </cellStyleXfs>
  <cellXfs count="13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9" fontId="7" fillId="34" borderId="11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10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11" xfId="0" applyNumberFormat="1" applyFont="1" applyFill="1" applyBorder="1" applyAlignment="1" applyProtection="1">
      <alignment horizontal="left" vertical="center" wrapText="1"/>
      <protection locked="0"/>
    </xf>
    <xf numFmtId="0" fontId="11" fillId="35" borderId="10" xfId="0" applyFont="1" applyFill="1" applyBorder="1" applyAlignment="1" applyProtection="1">
      <alignment horizontal="right"/>
      <protection locked="0"/>
    </xf>
    <xf numFmtId="0" fontId="11" fillId="35" borderId="10" xfId="0" applyFont="1" applyFill="1" applyBorder="1" applyAlignment="1" applyProtection="1">
      <alignment horizontal="left" vertical="top" wrapText="1"/>
      <protection locked="0"/>
    </xf>
    <xf numFmtId="0" fontId="11" fillId="35" borderId="10" xfId="0" applyFont="1" applyFill="1" applyBorder="1" applyAlignment="1" applyProtection="1">
      <alignment horizontal="center"/>
      <protection locked="0"/>
    </xf>
    <xf numFmtId="0" fontId="11" fillId="35" borderId="10" xfId="0" applyFont="1" applyFill="1" applyBorder="1" applyAlignment="1" applyProtection="1">
      <alignment horizontal="right" wrapText="1"/>
      <protection locked="0"/>
    </xf>
    <xf numFmtId="0" fontId="6" fillId="34" borderId="10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top" wrapText="1"/>
    </xf>
    <xf numFmtId="0" fontId="8" fillId="34" borderId="10" xfId="0" applyFont="1" applyFill="1" applyBorder="1" applyAlignment="1">
      <alignment horizontal="justify" vertical="top" wrapText="1"/>
    </xf>
    <xf numFmtId="0" fontId="6" fillId="34" borderId="15" xfId="0" applyFont="1" applyFill="1" applyBorder="1" applyAlignment="1">
      <alignment horizontal="justify" vertical="center" wrapText="1"/>
    </xf>
    <xf numFmtId="0" fontId="6" fillId="34" borderId="13" xfId="0" applyFont="1" applyFill="1" applyBorder="1" applyAlignment="1">
      <alignment vertical="center" wrapText="1"/>
    </xf>
    <xf numFmtId="0" fontId="0" fillId="35" borderId="16" xfId="0" applyFont="1" applyFill="1" applyBorder="1" applyAlignment="1" applyProtection="1">
      <alignment horizontal="left"/>
      <protection locked="0"/>
    </xf>
    <xf numFmtId="0" fontId="0" fillId="35" borderId="10" xfId="0" applyFont="1" applyFill="1" applyBorder="1" applyAlignment="1" applyProtection="1">
      <alignment horizontal="center" wrapText="1"/>
      <protection locked="0"/>
    </xf>
    <xf numFmtId="0" fontId="0" fillId="35" borderId="10" xfId="0" applyFont="1" applyFill="1" applyBorder="1" applyAlignment="1" applyProtection="1">
      <alignment horizontal="left" wrapText="1"/>
      <protection locked="0"/>
    </xf>
    <xf numFmtId="0" fontId="0" fillId="35" borderId="10" xfId="0" applyFont="1" applyFill="1" applyBorder="1" applyAlignment="1" applyProtection="1">
      <alignment wrapText="1"/>
      <protection locked="0"/>
    </xf>
    <xf numFmtId="0" fontId="0" fillId="35" borderId="10" xfId="0" applyFont="1" applyFill="1" applyBorder="1" applyAlignment="1" applyProtection="1">
      <alignment horizontal="left"/>
      <protection locked="0"/>
    </xf>
    <xf numFmtId="0" fontId="0" fillId="35" borderId="10" xfId="0" applyFont="1" applyFill="1" applyBorder="1" applyAlignment="1" applyProtection="1">
      <alignment horizontal="center"/>
      <protection locked="0"/>
    </xf>
    <xf numFmtId="0" fontId="17" fillId="35" borderId="10" xfId="0" applyFont="1" applyFill="1" applyBorder="1" applyAlignment="1" applyProtection="1">
      <alignment horizontal="center"/>
      <protection locked="0"/>
    </xf>
    <xf numFmtId="4" fontId="9" fillId="33" borderId="10" xfId="62" applyNumberFormat="1" applyFont="1" applyFill="1" applyBorder="1" applyAlignment="1" applyProtection="1">
      <alignment horizontal="right" wrapText="1"/>
      <protection locked="0"/>
    </xf>
    <xf numFmtId="4" fontId="9" fillId="33" borderId="11" xfId="0" applyNumberFormat="1" applyFont="1" applyFill="1" applyBorder="1" applyAlignment="1">
      <alignment horizontal="right" vertical="top" wrapText="1"/>
    </xf>
    <xf numFmtId="177" fontId="0" fillId="35" borderId="10" xfId="0" applyNumberFormat="1" applyFont="1" applyFill="1" applyBorder="1" applyAlignment="1" applyProtection="1">
      <alignment horizontal="right" wrapText="1"/>
      <protection locked="0"/>
    </xf>
    <xf numFmtId="177" fontId="0" fillId="35" borderId="12" xfId="0" applyNumberFormat="1" applyFont="1" applyFill="1" applyBorder="1" applyAlignment="1" applyProtection="1">
      <alignment horizontal="right"/>
      <protection locked="0"/>
    </xf>
    <xf numFmtId="177" fontId="0" fillId="35" borderId="10" xfId="0" applyNumberFormat="1" applyFont="1" applyFill="1" applyBorder="1" applyAlignment="1" applyProtection="1">
      <alignment wrapText="1"/>
      <protection locked="0"/>
    </xf>
    <xf numFmtId="177" fontId="0" fillId="35" borderId="10" xfId="0" applyNumberFormat="1" applyFont="1" applyFill="1" applyBorder="1" applyAlignment="1" applyProtection="1">
      <alignment/>
      <protection locked="0"/>
    </xf>
    <xf numFmtId="177" fontId="11" fillId="35" borderId="10" xfId="0" applyNumberFormat="1" applyFon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 wrapText="1"/>
      <protection locked="0"/>
    </xf>
    <xf numFmtId="0" fontId="0" fillId="35" borderId="12" xfId="0" applyFont="1" applyFill="1" applyBorder="1" applyAlignment="1" applyProtection="1">
      <alignment horizontal="center"/>
      <protection locked="0"/>
    </xf>
    <xf numFmtId="0" fontId="6" fillId="34" borderId="17" xfId="0" applyFont="1" applyFill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/>
    </xf>
    <xf numFmtId="39" fontId="27" fillId="0" borderId="17" xfId="62" applyNumberFormat="1" applyFont="1" applyBorder="1" applyAlignment="1">
      <alignment horizontal="right" wrapText="1"/>
    </xf>
    <xf numFmtId="37" fontId="27" fillId="0" borderId="17" xfId="62" applyNumberFormat="1" applyFont="1" applyBorder="1" applyAlignment="1">
      <alignment horizontal="center" wrapText="1"/>
    </xf>
    <xf numFmtId="171" fontId="27" fillId="0" borderId="17" xfId="62" applyNumberFormat="1" applyFont="1" applyBorder="1" applyAlignment="1">
      <alignment horizontal="center" wrapText="1"/>
    </xf>
    <xf numFmtId="39" fontId="27" fillId="34" borderId="17" xfId="62" applyNumberFormat="1" applyFont="1" applyFill="1" applyBorder="1" applyAlignment="1">
      <alignment horizontal="right" wrapText="1"/>
    </xf>
    <xf numFmtId="39" fontId="27" fillId="34" borderId="17" xfId="0" applyNumberFormat="1" applyFont="1" applyFill="1" applyBorder="1" applyAlignment="1">
      <alignment horizontal="right" vertical="center" wrapText="1"/>
    </xf>
    <xf numFmtId="39" fontId="27" fillId="34" borderId="17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0" fillId="35" borderId="12" xfId="0" applyFont="1" applyFill="1" applyBorder="1" applyAlignment="1" applyProtection="1">
      <alignment horizontal="left"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4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6" xfId="0" applyFont="1" applyFill="1" applyBorder="1" applyAlignment="1" applyProtection="1">
      <alignment horizontal="left" wrapText="1"/>
      <protection locked="0"/>
    </xf>
    <xf numFmtId="0" fontId="0" fillId="35" borderId="10" xfId="0" applyFont="1" applyFill="1" applyBorder="1" applyAlignment="1" applyProtection="1">
      <alignment horizontal="left" wrapText="1"/>
      <protection locked="0"/>
    </xf>
    <xf numFmtId="0" fontId="0" fillId="0" borderId="17" xfId="0" applyFont="1" applyFill="1" applyBorder="1" applyAlignment="1" applyProtection="1">
      <alignment wrapText="1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7" xfId="44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wrapText="1"/>
      <protection locked="0"/>
    </xf>
    <xf numFmtId="39" fontId="27" fillId="0" borderId="17" xfId="62" applyNumberFormat="1" applyFont="1" applyBorder="1" applyAlignment="1">
      <alignment horizontal="center" wrapText="1"/>
    </xf>
    <xf numFmtId="183" fontId="27" fillId="0" borderId="17" xfId="62" applyNumberFormat="1" applyFont="1" applyBorder="1" applyAlignment="1">
      <alignment horizontal="center" wrapText="1"/>
    </xf>
    <xf numFmtId="10" fontId="0" fillId="0" borderId="0" xfId="51" applyNumberFormat="1" applyAlignment="1">
      <alignment/>
    </xf>
    <xf numFmtId="172" fontId="0" fillId="0" borderId="0" xfId="62" applyAlignment="1">
      <alignment/>
    </xf>
    <xf numFmtId="0" fontId="7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0" fillId="35" borderId="10" xfId="0" applyFont="1" applyFill="1" applyBorder="1" applyAlignment="1" applyProtection="1">
      <alignment horizontal="center"/>
      <protection locked="0"/>
    </xf>
    <xf numFmtId="2" fontId="0" fillId="0" borderId="0" xfId="51" applyNumberFormat="1" applyAlignment="1">
      <alignment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44" applyNumberFormat="1" applyFont="1" applyFill="1" applyBorder="1" applyAlignment="1" applyProtection="1">
      <alignment horizontal="center"/>
      <protection/>
    </xf>
    <xf numFmtId="0" fontId="5" fillId="34" borderId="24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 applyProtection="1">
      <alignment horizontal="left" vertical="top" wrapText="1"/>
      <protection locked="0"/>
    </xf>
    <xf numFmtId="49" fontId="12" fillId="35" borderId="10" xfId="0" applyNumberFormat="1" applyFont="1" applyFill="1" applyBorder="1" applyAlignment="1" applyProtection="1">
      <alignment horizontal="left" vertical="top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10" fontId="6" fillId="35" borderId="10" xfId="0" applyNumberFormat="1" applyFont="1" applyFill="1" applyBorder="1" applyAlignment="1" applyProtection="1">
      <alignment horizontal="left" vertical="top" wrapText="1"/>
      <protection locked="0"/>
    </xf>
    <xf numFmtId="0" fontId="6" fillId="33" borderId="25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top" wrapText="1"/>
    </xf>
    <xf numFmtId="49" fontId="16" fillId="35" borderId="10" xfId="0" applyNumberFormat="1" applyFont="1" applyFill="1" applyBorder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6" fillId="34" borderId="17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wrapText="1"/>
    </xf>
    <xf numFmtId="0" fontId="25" fillId="34" borderId="31" xfId="0" applyFont="1" applyFill="1" applyBorder="1" applyAlignment="1">
      <alignment horizontal="center"/>
    </xf>
    <xf numFmtId="0" fontId="25" fillId="34" borderId="32" xfId="0" applyFont="1" applyFill="1" applyBorder="1" applyAlignment="1">
      <alignment horizontal="center"/>
    </xf>
    <xf numFmtId="0" fontId="7" fillId="0" borderId="17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26" fillId="0" borderId="17" xfId="0" applyFont="1" applyBorder="1" applyAlignment="1">
      <alignment horizontal="justify" vertical="top" wrapText="1"/>
    </xf>
    <xf numFmtId="0" fontId="0" fillId="0" borderId="17" xfId="0" applyBorder="1" applyAlignment="1">
      <alignment vertical="top" wrapText="1"/>
    </xf>
    <xf numFmtId="0" fontId="6" fillId="34" borderId="17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44" applyAlignment="1" applyProtection="1">
      <alignment horizontal="center"/>
      <protection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"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28575</xdr:rowOff>
    </xdr:from>
    <xdr:to>
      <xdr:col>1</xdr:col>
      <xdr:colOff>1866900</xdr:colOff>
      <xdr:row>0</xdr:row>
      <xdr:rowOff>419100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8575"/>
          <a:ext cx="1590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desc@badesc.gov.br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adesc@badesc.gov.br" TargetMode="Externa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zoomScalePageLayoutView="0" workbookViewId="0" topLeftCell="A23">
      <selection activeCell="F33" sqref="F33"/>
    </sheetView>
  </sheetViews>
  <sheetFormatPr defaultColWidth="9.140625" defaultRowHeight="12.75"/>
  <cols>
    <col min="1" max="1" width="9.421875" style="0" customWidth="1"/>
    <col min="2" max="2" width="44.57421875" style="0" customWidth="1"/>
    <col min="3" max="3" width="6.28125" style="0" customWidth="1"/>
    <col min="4" max="4" width="10.57421875" style="0" customWidth="1"/>
    <col min="5" max="5" width="13.00390625" style="0" customWidth="1"/>
    <col min="6" max="6" width="14.00390625" style="0" customWidth="1"/>
    <col min="7" max="7" width="0.9921875" style="0" customWidth="1"/>
  </cols>
  <sheetData>
    <row r="1" spans="1:6" ht="36" customHeight="1">
      <c r="A1" s="90"/>
      <c r="B1" s="90"/>
      <c r="C1" s="91" t="s">
        <v>0</v>
      </c>
      <c r="D1" s="91"/>
      <c r="E1" s="91"/>
      <c r="F1" s="92" t="s">
        <v>1</v>
      </c>
    </row>
    <row r="2" spans="1:7" ht="36" customHeight="1">
      <c r="A2" s="10" t="s">
        <v>24</v>
      </c>
      <c r="B2" s="11" t="s">
        <v>25</v>
      </c>
      <c r="C2" s="91"/>
      <c r="D2" s="91"/>
      <c r="E2" s="91"/>
      <c r="F2" s="92"/>
      <c r="G2" s="7"/>
    </row>
    <row r="3" spans="1:7" ht="13.5" customHeight="1">
      <c r="A3" s="76" t="s">
        <v>23</v>
      </c>
      <c r="B3" s="77"/>
      <c r="C3" s="1" t="s">
        <v>2</v>
      </c>
      <c r="D3" s="93" t="s">
        <v>3</v>
      </c>
      <c r="E3" s="93"/>
      <c r="F3" s="2" t="s">
        <v>4</v>
      </c>
      <c r="G3" s="7"/>
    </row>
    <row r="4" spans="1:6" ht="12.75" customHeight="1">
      <c r="A4" s="78"/>
      <c r="B4" s="79"/>
      <c r="C4" s="3">
        <v>1</v>
      </c>
      <c r="D4" s="94" t="s">
        <v>22</v>
      </c>
      <c r="E4" s="94"/>
      <c r="F4" s="14">
        <v>1</v>
      </c>
    </row>
    <row r="5" spans="1:6" ht="12.75" customHeight="1">
      <c r="A5" s="80"/>
      <c r="B5" s="81"/>
      <c r="C5" s="3">
        <v>2</v>
      </c>
      <c r="D5" s="95" t="s">
        <v>5</v>
      </c>
      <c r="E5" s="95"/>
      <c r="F5" s="14"/>
    </row>
    <row r="6" spans="1:6" ht="13.5" customHeight="1">
      <c r="A6" s="13" t="s">
        <v>6</v>
      </c>
      <c r="B6" s="15" t="s">
        <v>46</v>
      </c>
      <c r="C6" s="4"/>
      <c r="D6" s="86" t="s">
        <v>7</v>
      </c>
      <c r="E6" s="86"/>
      <c r="F6" s="12">
        <f>F4+F5</f>
        <v>1</v>
      </c>
    </row>
    <row r="7" spans="1:6" ht="14.25" customHeight="1">
      <c r="A7" s="87" t="s">
        <v>8</v>
      </c>
      <c r="B7" s="88" t="s">
        <v>75</v>
      </c>
      <c r="C7" s="88"/>
      <c r="D7" s="88"/>
      <c r="E7" s="88"/>
      <c r="F7" s="88"/>
    </row>
    <row r="8" spans="1:6" ht="12.75">
      <c r="A8" s="87"/>
      <c r="B8" s="88"/>
      <c r="C8" s="88"/>
      <c r="D8" s="88"/>
      <c r="E8" s="88"/>
      <c r="F8" s="88"/>
    </row>
    <row r="9" spans="1:6" ht="22.5">
      <c r="A9" s="3" t="s">
        <v>2</v>
      </c>
      <c r="B9" s="5" t="s">
        <v>9</v>
      </c>
      <c r="C9" s="5" t="s">
        <v>10</v>
      </c>
      <c r="D9" s="5" t="s">
        <v>11</v>
      </c>
      <c r="E9" s="6" t="s">
        <v>12</v>
      </c>
      <c r="F9" s="5" t="s">
        <v>13</v>
      </c>
    </row>
    <row r="10" spans="1:6" s="7" customFormat="1" ht="12.75">
      <c r="A10" s="25">
        <v>1</v>
      </c>
      <c r="B10" s="50" t="s">
        <v>47</v>
      </c>
      <c r="C10" s="26"/>
      <c r="D10" s="34"/>
      <c r="E10" s="34"/>
      <c r="F10" s="32"/>
    </row>
    <row r="11" spans="1:6" s="7" customFormat="1" ht="38.25">
      <c r="A11" s="53" t="s">
        <v>51</v>
      </c>
      <c r="B11" s="51" t="s">
        <v>48</v>
      </c>
      <c r="C11" s="52" t="s">
        <v>49</v>
      </c>
      <c r="D11" s="52">
        <v>843.1</v>
      </c>
      <c r="E11" s="35">
        <v>0.42</v>
      </c>
      <c r="F11" s="32">
        <f aca="true" t="shared" si="0" ref="F11:F44">ROUND(ROUND(D11,2)*ROUND(E11,2),2)</f>
        <v>354.1</v>
      </c>
    </row>
    <row r="12" spans="1:8" s="7" customFormat="1" ht="25.5">
      <c r="A12" s="54" t="s">
        <v>52</v>
      </c>
      <c r="B12" s="51" t="s">
        <v>50</v>
      </c>
      <c r="C12" s="52" t="s">
        <v>49</v>
      </c>
      <c r="D12" s="52">
        <v>3</v>
      </c>
      <c r="E12" s="35">
        <v>465.41</v>
      </c>
      <c r="F12" s="32">
        <f t="shared" si="0"/>
        <v>1396.23</v>
      </c>
      <c r="H12" s="8"/>
    </row>
    <row r="13" spans="1:6" s="7" customFormat="1" ht="12.75">
      <c r="A13" s="27"/>
      <c r="B13" s="39"/>
      <c r="C13" s="40"/>
      <c r="D13" s="35"/>
      <c r="E13" s="35"/>
      <c r="F13" s="32">
        <f t="shared" si="0"/>
        <v>0</v>
      </c>
    </row>
    <row r="14" spans="1:6" s="7" customFormat="1" ht="12.75">
      <c r="A14" s="29"/>
      <c r="B14" s="39"/>
      <c r="C14" s="26"/>
      <c r="D14" s="36"/>
      <c r="E14" s="36"/>
      <c r="F14" s="32">
        <f t="shared" si="0"/>
        <v>0</v>
      </c>
    </row>
    <row r="15" spans="1:6" s="7" customFormat="1" ht="12.75">
      <c r="A15" s="29">
        <v>2</v>
      </c>
      <c r="B15" s="39" t="s">
        <v>59</v>
      </c>
      <c r="C15" s="30"/>
      <c r="D15" s="37"/>
      <c r="E15" s="37"/>
      <c r="F15" s="32"/>
    </row>
    <row r="16" spans="1:14" s="7" customFormat="1" ht="63.75">
      <c r="A16" s="58" t="s">
        <v>81</v>
      </c>
      <c r="B16" s="55" t="s">
        <v>53</v>
      </c>
      <c r="C16" s="56" t="s">
        <v>10</v>
      </c>
      <c r="D16" s="52">
        <v>6</v>
      </c>
      <c r="E16" s="37">
        <v>959.53</v>
      </c>
      <c r="F16" s="32">
        <f t="shared" si="0"/>
        <v>5757.18</v>
      </c>
      <c r="N16" s="8"/>
    </row>
    <row r="17" spans="1:6" s="7" customFormat="1" ht="38.25">
      <c r="A17" s="58" t="s">
        <v>82</v>
      </c>
      <c r="B17" s="55" t="s">
        <v>54</v>
      </c>
      <c r="C17" s="56" t="s">
        <v>55</v>
      </c>
      <c r="D17" s="52">
        <v>21</v>
      </c>
      <c r="E17" s="37">
        <v>125.73</v>
      </c>
      <c r="F17" s="32">
        <f t="shared" si="0"/>
        <v>2640.33</v>
      </c>
    </row>
    <row r="18" spans="1:6" s="7" customFormat="1" ht="38.25">
      <c r="A18" s="58" t="s">
        <v>83</v>
      </c>
      <c r="B18" s="55" t="s">
        <v>56</v>
      </c>
      <c r="C18" s="57" t="s">
        <v>55</v>
      </c>
      <c r="D18" s="52">
        <v>82</v>
      </c>
      <c r="E18" s="37">
        <v>156.45</v>
      </c>
      <c r="F18" s="32">
        <f t="shared" si="0"/>
        <v>12828.9</v>
      </c>
    </row>
    <row r="19" spans="1:6" s="7" customFormat="1" ht="25.5">
      <c r="A19" s="58" t="s">
        <v>84</v>
      </c>
      <c r="B19" s="55" t="s">
        <v>57</v>
      </c>
      <c r="C19" s="56" t="s">
        <v>58</v>
      </c>
      <c r="D19" s="52">
        <v>37.08</v>
      </c>
      <c r="E19" s="37">
        <v>60.44</v>
      </c>
      <c r="F19" s="32">
        <f t="shared" si="0"/>
        <v>2241.12</v>
      </c>
    </row>
    <row r="20" spans="1:6" s="7" customFormat="1" ht="12.75">
      <c r="A20" s="29">
        <v>3</v>
      </c>
      <c r="B20" s="39" t="s">
        <v>66</v>
      </c>
      <c r="C20" s="30"/>
      <c r="D20" s="37"/>
      <c r="E20" s="37"/>
      <c r="F20" s="32"/>
    </row>
    <row r="21" spans="1:6" s="7" customFormat="1" ht="38.25">
      <c r="A21" s="58" t="s">
        <v>60</v>
      </c>
      <c r="B21" s="28" t="s">
        <v>63</v>
      </c>
      <c r="C21" s="30" t="s">
        <v>58</v>
      </c>
      <c r="D21" s="37">
        <v>84.31</v>
      </c>
      <c r="E21" s="37">
        <v>113.36</v>
      </c>
      <c r="F21" s="32">
        <f t="shared" si="0"/>
        <v>9557.38</v>
      </c>
    </row>
    <row r="22" spans="1:6" s="7" customFormat="1" ht="51">
      <c r="A22" s="58" t="s">
        <v>61</v>
      </c>
      <c r="B22" s="28" t="s">
        <v>64</v>
      </c>
      <c r="C22" s="30" t="s">
        <v>49</v>
      </c>
      <c r="D22" s="37">
        <v>843.1</v>
      </c>
      <c r="E22" s="37">
        <v>40.51</v>
      </c>
      <c r="F22" s="32">
        <f t="shared" si="0"/>
        <v>34153.98</v>
      </c>
    </row>
    <row r="23" spans="1:6" s="7" customFormat="1" ht="76.5">
      <c r="A23" s="58" t="s">
        <v>62</v>
      </c>
      <c r="B23" s="28" t="s">
        <v>65</v>
      </c>
      <c r="C23" s="30" t="s">
        <v>55</v>
      </c>
      <c r="D23" s="37">
        <v>254</v>
      </c>
      <c r="E23" s="37">
        <v>40.05</v>
      </c>
      <c r="F23" s="32">
        <f t="shared" si="0"/>
        <v>10172.7</v>
      </c>
    </row>
    <row r="24" spans="1:6" s="7" customFormat="1" ht="25.5">
      <c r="A24" s="58" t="s">
        <v>85</v>
      </c>
      <c r="B24" s="39" t="s">
        <v>86</v>
      </c>
      <c r="C24" s="71" t="s">
        <v>58</v>
      </c>
      <c r="D24" s="37">
        <f>254*2*0.5*0.15</f>
        <v>38.1</v>
      </c>
      <c r="E24" s="37">
        <v>50.01</v>
      </c>
      <c r="F24" s="32">
        <f t="shared" si="0"/>
        <v>1905.38</v>
      </c>
    </row>
    <row r="25" spans="1:6" s="7" customFormat="1" ht="12.75">
      <c r="A25" s="58">
        <v>4</v>
      </c>
      <c r="B25" s="39" t="s">
        <v>68</v>
      </c>
      <c r="C25" s="30"/>
      <c r="D25" s="37"/>
      <c r="E25" s="37"/>
      <c r="F25" s="32">
        <f>ROUND(ROUND(D25,2)*ROUND(E25,2),2)</f>
        <v>0</v>
      </c>
    </row>
    <row r="26" spans="1:6" s="7" customFormat="1" ht="51">
      <c r="A26" s="58" t="s">
        <v>67</v>
      </c>
      <c r="B26" s="59" t="s">
        <v>69</v>
      </c>
      <c r="C26" s="56" t="s">
        <v>70</v>
      </c>
      <c r="D26" s="52">
        <v>3</v>
      </c>
      <c r="E26" s="37">
        <v>334.3</v>
      </c>
      <c r="F26" s="32">
        <f>ROUND(ROUND(D26,2)*ROUND(E26,2),2)</f>
        <v>1002.9</v>
      </c>
    </row>
    <row r="27" spans="1:6" s="7" customFormat="1" ht="12.75">
      <c r="A27" s="27"/>
      <c r="B27" s="28"/>
      <c r="C27" s="30"/>
      <c r="D27" s="37"/>
      <c r="E27" s="37"/>
      <c r="F27" s="32">
        <f t="shared" si="0"/>
        <v>0</v>
      </c>
    </row>
    <row r="28" spans="1:6" s="7" customFormat="1" ht="12.75">
      <c r="A28" s="27"/>
      <c r="B28" s="28"/>
      <c r="C28" s="30"/>
      <c r="D28" s="37"/>
      <c r="E28" s="37"/>
      <c r="F28" s="32">
        <f t="shared" si="0"/>
        <v>0</v>
      </c>
    </row>
    <row r="29" spans="1:6" s="7" customFormat="1" ht="12.75">
      <c r="A29" s="29"/>
      <c r="B29" s="28"/>
      <c r="C29" s="26"/>
      <c r="D29" s="36"/>
      <c r="E29" s="36"/>
      <c r="F29" s="32">
        <f t="shared" si="0"/>
        <v>0</v>
      </c>
    </row>
    <row r="30" spans="1:6" s="7" customFormat="1" ht="12.75">
      <c r="A30" s="29"/>
      <c r="B30" s="28"/>
      <c r="C30" s="30"/>
      <c r="D30" s="37"/>
      <c r="E30" s="37"/>
      <c r="F30" s="32">
        <f t="shared" si="0"/>
        <v>0</v>
      </c>
    </row>
    <row r="31" spans="1:6" s="7" customFormat="1" ht="12.75">
      <c r="A31" s="29"/>
      <c r="B31" s="28"/>
      <c r="C31" s="30"/>
      <c r="D31" s="37"/>
      <c r="E31" s="37"/>
      <c r="F31" s="32">
        <f t="shared" si="0"/>
        <v>0</v>
      </c>
    </row>
    <row r="32" spans="1:6" s="7" customFormat="1" ht="12.75">
      <c r="A32" s="29"/>
      <c r="B32" s="28"/>
      <c r="C32" s="30"/>
      <c r="D32" s="37"/>
      <c r="E32" s="37"/>
      <c r="F32" s="32">
        <f t="shared" si="0"/>
        <v>0</v>
      </c>
    </row>
    <row r="33" spans="1:6" s="7" customFormat="1" ht="12.75">
      <c r="A33" s="29"/>
      <c r="B33" s="28"/>
      <c r="C33" s="30"/>
      <c r="D33" s="37"/>
      <c r="E33" s="37"/>
      <c r="F33" s="32">
        <f t="shared" si="0"/>
        <v>0</v>
      </c>
    </row>
    <row r="34" spans="1:6" s="7" customFormat="1" ht="12.75">
      <c r="A34" s="27"/>
      <c r="B34" s="28"/>
      <c r="C34" s="30"/>
      <c r="D34" s="37"/>
      <c r="E34" s="37"/>
      <c r="F34" s="32">
        <f t="shared" si="0"/>
        <v>0</v>
      </c>
    </row>
    <row r="35" spans="1:6" s="7" customFormat="1" ht="12.75">
      <c r="A35" s="16"/>
      <c r="B35" s="17"/>
      <c r="C35" s="18"/>
      <c r="D35" s="38"/>
      <c r="E35" s="38"/>
      <c r="F35" s="32">
        <f t="shared" si="0"/>
        <v>0</v>
      </c>
    </row>
    <row r="36" spans="1:6" s="7" customFormat="1" ht="12.75">
      <c r="A36" s="16"/>
      <c r="B36" s="17"/>
      <c r="C36" s="31"/>
      <c r="D36" s="38"/>
      <c r="E36" s="38"/>
      <c r="F36" s="32">
        <f t="shared" si="0"/>
        <v>0</v>
      </c>
    </row>
    <row r="37" spans="1:6" s="7" customFormat="1" ht="12.75">
      <c r="A37" s="16"/>
      <c r="B37" s="17"/>
      <c r="C37" s="18"/>
      <c r="D37" s="38"/>
      <c r="E37" s="38"/>
      <c r="F37" s="32">
        <f t="shared" si="0"/>
        <v>0</v>
      </c>
    </row>
    <row r="38" spans="1:6" s="7" customFormat="1" ht="12.75">
      <c r="A38" s="16"/>
      <c r="B38" s="17"/>
      <c r="C38" s="18"/>
      <c r="D38" s="38"/>
      <c r="E38" s="38"/>
      <c r="F38" s="32">
        <f t="shared" si="0"/>
        <v>0</v>
      </c>
    </row>
    <row r="39" spans="1:6" s="7" customFormat="1" ht="12.75">
      <c r="A39" s="29"/>
      <c r="B39" s="28"/>
      <c r="C39" s="30"/>
      <c r="D39" s="37"/>
      <c r="E39" s="37"/>
      <c r="F39" s="32">
        <f t="shared" si="0"/>
        <v>0</v>
      </c>
    </row>
    <row r="40" spans="1:6" s="7" customFormat="1" ht="12.75">
      <c r="A40" s="29"/>
      <c r="B40" s="28"/>
      <c r="C40" s="30"/>
      <c r="D40" s="37"/>
      <c r="E40" s="37"/>
      <c r="F40" s="32">
        <f t="shared" si="0"/>
        <v>0</v>
      </c>
    </row>
    <row r="41" spans="1:6" s="7" customFormat="1" ht="12.75">
      <c r="A41" s="29"/>
      <c r="B41" s="28"/>
      <c r="C41" s="30"/>
      <c r="D41" s="37"/>
      <c r="E41" s="37"/>
      <c r="F41" s="32">
        <f t="shared" si="0"/>
        <v>0</v>
      </c>
    </row>
    <row r="42" spans="1:6" s="7" customFormat="1" ht="12.75">
      <c r="A42" s="29"/>
      <c r="B42" s="28"/>
      <c r="C42" s="30"/>
      <c r="D42" s="37"/>
      <c r="E42" s="37"/>
      <c r="F42" s="32">
        <f t="shared" si="0"/>
        <v>0</v>
      </c>
    </row>
    <row r="43" spans="1:6" s="7" customFormat="1" ht="12.75">
      <c r="A43" s="29"/>
      <c r="B43" s="28"/>
      <c r="C43" s="26"/>
      <c r="D43" s="36"/>
      <c r="E43" s="36"/>
      <c r="F43" s="32">
        <f t="shared" si="0"/>
        <v>0</v>
      </c>
    </row>
    <row r="44" spans="1:6" s="7" customFormat="1" ht="12.75">
      <c r="A44" s="19"/>
      <c r="B44" s="17"/>
      <c r="C44" s="18"/>
      <c r="D44" s="38"/>
      <c r="E44" s="38"/>
      <c r="F44" s="32">
        <f t="shared" si="0"/>
        <v>0</v>
      </c>
    </row>
    <row r="45" spans="1:6" ht="12.75" customHeight="1">
      <c r="A45" s="89" t="s">
        <v>26</v>
      </c>
      <c r="B45" s="89"/>
      <c r="C45" s="89"/>
      <c r="D45" s="89"/>
      <c r="E45" s="89"/>
      <c r="F45" s="33">
        <f>ROUND(SUM(F10:F44),2)</f>
        <v>82010.2</v>
      </c>
    </row>
    <row r="46" spans="1:8" ht="37.5" customHeight="1">
      <c r="A46" s="20" t="s">
        <v>14</v>
      </c>
      <c r="B46" s="82" t="s">
        <v>71</v>
      </c>
      <c r="C46" s="82"/>
      <c r="D46" s="82"/>
      <c r="E46" s="82"/>
      <c r="F46" s="82"/>
      <c r="H46" s="9"/>
    </row>
    <row r="47" spans="1:6" ht="15" customHeight="1">
      <c r="A47" s="21" t="s">
        <v>15</v>
      </c>
      <c r="B47" s="82" t="s">
        <v>72</v>
      </c>
      <c r="C47" s="82"/>
      <c r="D47" s="23" t="s">
        <v>16</v>
      </c>
      <c r="E47" s="83" t="s">
        <v>73</v>
      </c>
      <c r="F47" s="83"/>
    </row>
    <row r="48" spans="1:6" ht="15" customHeight="1">
      <c r="A48" s="22" t="s">
        <v>17</v>
      </c>
      <c r="B48" s="84" t="s">
        <v>74</v>
      </c>
      <c r="C48" s="84"/>
      <c r="D48" s="24" t="s">
        <v>18</v>
      </c>
      <c r="E48" s="85">
        <v>0.2607</v>
      </c>
      <c r="F48" s="85"/>
    </row>
    <row r="49" spans="1:6" ht="12.75">
      <c r="A49" s="73" t="s">
        <v>19</v>
      </c>
      <c r="B49" s="73"/>
      <c r="C49" s="73"/>
      <c r="D49" s="73"/>
      <c r="E49" s="73"/>
      <c r="F49" s="73"/>
    </row>
    <row r="50" spans="1:6" ht="12.75">
      <c r="A50" s="74" t="s">
        <v>20</v>
      </c>
      <c r="B50" s="74"/>
      <c r="C50" s="74"/>
      <c r="D50" s="74"/>
      <c r="E50" s="74"/>
      <c r="F50" s="74"/>
    </row>
    <row r="51" spans="1:6" ht="12.75">
      <c r="A51" s="75" t="s">
        <v>21</v>
      </c>
      <c r="B51" s="75"/>
      <c r="C51" s="75"/>
      <c r="D51" s="75"/>
      <c r="E51" s="75"/>
      <c r="F51" s="75"/>
    </row>
  </sheetData>
  <sheetProtection password="9F92" sheet="1" insertRows="0"/>
  <mergeCells count="19">
    <mergeCell ref="A7:A8"/>
    <mergeCell ref="B7:F8"/>
    <mergeCell ref="A45:E45"/>
    <mergeCell ref="A1:B1"/>
    <mergeCell ref="C1:E2"/>
    <mergeCell ref="F1:F2"/>
    <mergeCell ref="D3:E3"/>
    <mergeCell ref="D4:E4"/>
    <mergeCell ref="D5:E5"/>
    <mergeCell ref="A49:F49"/>
    <mergeCell ref="A50:F50"/>
    <mergeCell ref="A51:F51"/>
    <mergeCell ref="A3:B5"/>
    <mergeCell ref="B46:F46"/>
    <mergeCell ref="B47:C47"/>
    <mergeCell ref="E47:F47"/>
    <mergeCell ref="B48:C48"/>
    <mergeCell ref="E48:F48"/>
    <mergeCell ref="D6:E6"/>
  </mergeCells>
  <conditionalFormatting sqref="B16:B18">
    <cfRule type="expression" priority="2" dxfId="0" stopIfTrue="1">
      <formula>$B16=$BC16</formula>
    </cfRule>
  </conditionalFormatting>
  <conditionalFormatting sqref="B19">
    <cfRule type="expression" priority="1" dxfId="0" stopIfTrue="1">
      <formula>$B19=$AU19</formula>
    </cfRule>
  </conditionalFormatting>
  <dataValidations count="10">
    <dataValidation operator="lessThan" allowBlank="1" showInputMessage="1" showErrorMessage="1" prompt="Digite a data do orçamento no formato: dd/mm/aaaa.&#10;ex: 10/12/2010. " error="Teste" sqref="B48:C48">
      <formula1>0</formula1>
    </dataValidation>
    <dataValidation allowBlank="1" showInputMessage="1" showErrorMessage="1" prompt="Digite o nome do Engenheiro responsável." sqref="B47:C47">
      <formula1>0</formula1>
      <formula2>0</formula2>
    </dataValidation>
    <dataValidation allowBlank="1" showInputMessage="1" showErrorMessage="1" prompt="Digite o CREA do engenheiro responsável." sqref="E47:F47">
      <formula1>0</formula1>
      <formula2>0</formula2>
    </dataValidation>
    <dataValidation allowBlank="1" showInputMessage="1" showErrorMessage="1" prompt="Digite observações referente ao projeto. " sqref="B46:F46">
      <formula1>0</formula1>
      <formula2>0</formula2>
    </dataValidation>
    <dataValidation allowBlank="1" showInputMessage="1" showErrorMessage="1" prompt="Digite o BDI utilizado." sqref="E48:F48">
      <formula1>0</formula1>
      <formula2>0</formula2>
    </dataValidation>
    <dataValidation allowBlank="1" showInputMessage="1" showErrorMessage="1" prompt="Digite a descrição do projeto." sqref="B7">
      <formula1>0</formula1>
      <formula2>0</formula2>
    </dataValidation>
    <dataValidation allowBlank="1" showErrorMessage="1" error="Não é permitido digitar texto ou números com ponto." sqref="A10:A44">
      <formula1>0</formula1>
      <formula2>0</formula2>
    </dataValidation>
    <dataValidation type="decimal" operator="greaterThan" allowBlank="1" showErrorMessage="1" errorTitle="numero" error="Não é permitido digitar texto ou números com ponto." sqref="D10:E44">
      <formula1>0</formula1>
    </dataValidation>
    <dataValidation type="decimal" operator="lessThanOrEqual" allowBlank="1" showErrorMessage="1" error="TESTE" sqref="F6">
      <formula1>100</formula1>
    </dataValidation>
    <dataValidation type="decimal" operator="greaterThanOrEqual" allowBlank="1" showErrorMessage="1" error="Não é possível digitar valores decimais com &quot;ponto&quot; use a &quot;virgula&quot;. " sqref="F4:F5">
      <formula1>0</formula1>
    </dataValidation>
  </dataValidations>
  <hyperlinks>
    <hyperlink ref="A51" r:id="rId1" display="Home Page: http://www.badesc.gov.br  - http://www.sc.gov.br -  E-mail: badesc@badesc.gov.br"/>
  </hyperlinks>
  <printOptions horizontalCentered="1"/>
  <pageMargins left="0.31496062992125984" right="0.3937007874015748" top="0.4724409448818898" bottom="0.4724409448818898" header="0.31496062992125984" footer="0.31496062992125984"/>
  <pageSetup fitToWidth="0" fitToHeight="1" horizontalDpi="300" verticalDpi="300" orientation="portrait" paperSize="9" scale="7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tabSelected="1" zoomScalePageLayoutView="0" workbookViewId="0" topLeftCell="A10">
      <selection activeCell="E27" sqref="E27:M27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15.140625" style="0" customWidth="1"/>
    <col min="4" max="4" width="13.00390625" style="0" customWidth="1"/>
    <col min="6" max="6" width="6.7109375" style="0" customWidth="1"/>
    <col min="8" max="8" width="6.7109375" style="0" customWidth="1"/>
    <col min="10" max="10" width="6.7109375" style="0" customWidth="1"/>
    <col min="12" max="12" width="6.7109375" style="0" customWidth="1"/>
    <col min="14" max="14" width="6.7109375" style="0" customWidth="1"/>
    <col min="16" max="16" width="6.7109375" style="0" customWidth="1"/>
    <col min="18" max="18" width="6.7109375" style="0" customWidth="1"/>
    <col min="21" max="21" width="12.28125" style="0" bestFit="1" customWidth="1"/>
    <col min="22" max="23" width="10.28125" style="0" bestFit="1" customWidth="1"/>
  </cols>
  <sheetData>
    <row r="1" spans="1:18" ht="36" customHeight="1">
      <c r="A1" s="98"/>
      <c r="B1" s="98"/>
      <c r="C1" s="98"/>
      <c r="D1" s="98"/>
      <c r="E1" s="98"/>
      <c r="F1" s="99" t="s">
        <v>27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100" t="s">
        <v>28</v>
      </c>
      <c r="R1" s="100"/>
    </row>
    <row r="2" spans="1:18" ht="24" customHeight="1">
      <c r="A2" s="101" t="s">
        <v>29</v>
      </c>
      <c r="B2" s="101"/>
      <c r="C2" s="102" t="s">
        <v>25</v>
      </c>
      <c r="D2" s="102"/>
      <c r="E2" s="102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00"/>
      <c r="R2" s="100"/>
    </row>
    <row r="3" spans="1:18" ht="36" customHeight="1">
      <c r="A3" s="103" t="s">
        <v>30</v>
      </c>
      <c r="B3" s="103"/>
      <c r="C3" s="104" t="s">
        <v>31</v>
      </c>
      <c r="D3" s="104"/>
      <c r="E3" s="104"/>
      <c r="F3" s="105" t="s">
        <v>76</v>
      </c>
      <c r="G3" s="106"/>
      <c r="H3" s="106"/>
      <c r="I3" s="106"/>
      <c r="J3" s="106"/>
      <c r="K3" s="106"/>
      <c r="L3" s="106"/>
      <c r="M3" s="106"/>
      <c r="N3" s="106"/>
      <c r="O3" s="106"/>
      <c r="P3" s="107"/>
      <c r="Q3" s="100"/>
      <c r="R3" s="100"/>
    </row>
    <row r="4" spans="1:18" ht="13.5" customHeight="1">
      <c r="A4" s="108" t="s">
        <v>78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65" t="s">
        <v>32</v>
      </c>
      <c r="R4" s="66"/>
    </row>
    <row r="5" spans="1:18" ht="12.7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67"/>
      <c r="R5" s="68"/>
    </row>
    <row r="6" spans="1:18" ht="23.2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96" t="s">
        <v>80</v>
      </c>
      <c r="R6" s="97"/>
    </row>
    <row r="7" spans="1:18" ht="12.75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67"/>
      <c r="R7" s="68"/>
    </row>
    <row r="8" spans="1:18" ht="14.25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69"/>
      <c r="R8" s="70"/>
    </row>
    <row r="9" spans="1:18" ht="14.25" customHeight="1">
      <c r="A9" s="119" t="s">
        <v>2</v>
      </c>
      <c r="B9" s="119" t="s">
        <v>9</v>
      </c>
      <c r="C9" s="119"/>
      <c r="D9" s="119"/>
      <c r="E9" s="109" t="s">
        <v>33</v>
      </c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10" t="s">
        <v>34</v>
      </c>
      <c r="R9" s="110"/>
    </row>
    <row r="10" spans="1:18" ht="14.25" customHeight="1">
      <c r="A10" s="119"/>
      <c r="B10" s="119"/>
      <c r="C10" s="119"/>
      <c r="D10" s="119"/>
      <c r="E10" s="111" t="s">
        <v>35</v>
      </c>
      <c r="F10" s="112"/>
      <c r="G10" s="111" t="s">
        <v>36</v>
      </c>
      <c r="H10" s="112"/>
      <c r="I10" s="111" t="s">
        <v>37</v>
      </c>
      <c r="J10" s="112"/>
      <c r="K10" s="111" t="s">
        <v>38</v>
      </c>
      <c r="L10" s="112"/>
      <c r="M10" s="111" t="s">
        <v>39</v>
      </c>
      <c r="N10" s="112"/>
      <c r="O10" s="111" t="s">
        <v>40</v>
      </c>
      <c r="P10" s="112"/>
      <c r="Q10" s="110"/>
      <c r="R10" s="110"/>
    </row>
    <row r="11" spans="1:18" ht="12.75">
      <c r="A11" s="119"/>
      <c r="B11" s="119"/>
      <c r="C11" s="119"/>
      <c r="D11" s="119"/>
      <c r="E11" s="41" t="s">
        <v>41</v>
      </c>
      <c r="F11" s="41" t="s">
        <v>4</v>
      </c>
      <c r="G11" s="41" t="s">
        <v>41</v>
      </c>
      <c r="H11" s="41" t="s">
        <v>4</v>
      </c>
      <c r="I11" s="41" t="s">
        <v>41</v>
      </c>
      <c r="J11" s="41" t="s">
        <v>4</v>
      </c>
      <c r="K11" s="41" t="s">
        <v>41</v>
      </c>
      <c r="L11" s="41" t="s">
        <v>4</v>
      </c>
      <c r="M11" s="41" t="s">
        <v>41</v>
      </c>
      <c r="N11" s="41" t="s">
        <v>4</v>
      </c>
      <c r="O11" s="41" t="s">
        <v>41</v>
      </c>
      <c r="P11" s="41" t="s">
        <v>4</v>
      </c>
      <c r="Q11" s="41" t="s">
        <v>41</v>
      </c>
      <c r="R11" s="41" t="s">
        <v>4</v>
      </c>
    </row>
    <row r="12" spans="1:23" ht="12.75">
      <c r="A12" s="64">
        <v>1</v>
      </c>
      <c r="B12" s="113" t="s">
        <v>47</v>
      </c>
      <c r="C12" s="113"/>
      <c r="D12" s="113"/>
      <c r="E12" s="43">
        <v>1750.33</v>
      </c>
      <c r="F12" s="60">
        <v>100</v>
      </c>
      <c r="G12" s="43"/>
      <c r="H12" s="61">
        <v>0</v>
      </c>
      <c r="I12" s="43"/>
      <c r="J12" s="61"/>
      <c r="K12" s="43"/>
      <c r="L12" s="45"/>
      <c r="M12" s="43"/>
      <c r="N12" s="44"/>
      <c r="O12" s="43"/>
      <c r="P12" s="44"/>
      <c r="Q12" s="46">
        <f aca="true" t="shared" si="0" ref="Q12:R24">E12+G12+I12+K12+M12+O12</f>
        <v>1750.33</v>
      </c>
      <c r="R12" s="46">
        <f t="shared" si="0"/>
        <v>100</v>
      </c>
      <c r="U12" s="62"/>
      <c r="V12" s="62"/>
      <c r="W12" s="62"/>
    </row>
    <row r="13" spans="1:23" ht="12.75">
      <c r="A13" s="64">
        <v>2</v>
      </c>
      <c r="B13" s="114" t="s">
        <v>59</v>
      </c>
      <c r="C13" s="115"/>
      <c r="D13" s="116"/>
      <c r="E13" s="43">
        <v>17710.35</v>
      </c>
      <c r="F13" s="60">
        <v>75.47</v>
      </c>
      <c r="G13" s="43">
        <v>0</v>
      </c>
      <c r="H13" s="61">
        <v>0</v>
      </c>
      <c r="I13" s="43">
        <v>5757.18</v>
      </c>
      <c r="J13" s="45">
        <v>24.53</v>
      </c>
      <c r="K13" s="43"/>
      <c r="L13" s="45"/>
      <c r="M13" s="43"/>
      <c r="N13" s="44"/>
      <c r="O13" s="43"/>
      <c r="P13" s="44"/>
      <c r="Q13" s="46">
        <f aca="true" t="shared" si="1" ref="Q13:R15">E13+G13+I13+K13+M13+O13</f>
        <v>23467.53</v>
      </c>
      <c r="R13" s="46">
        <f t="shared" si="1"/>
        <v>100</v>
      </c>
      <c r="U13" s="62"/>
      <c r="V13" s="62"/>
      <c r="W13" s="62"/>
    </row>
    <row r="14" spans="1:23" ht="12.75" customHeight="1">
      <c r="A14" s="64">
        <v>3</v>
      </c>
      <c r="B14" s="114" t="s">
        <v>66</v>
      </c>
      <c r="C14" s="115"/>
      <c r="D14" s="116"/>
      <c r="E14" s="43">
        <v>16736.83</v>
      </c>
      <c r="F14" s="60">
        <v>30</v>
      </c>
      <c r="G14" s="43">
        <v>27894.72</v>
      </c>
      <c r="H14" s="45">
        <v>50</v>
      </c>
      <c r="I14" s="43">
        <v>11157.89</v>
      </c>
      <c r="J14" s="45">
        <v>20</v>
      </c>
      <c r="K14" s="43"/>
      <c r="L14" s="45"/>
      <c r="M14" s="43"/>
      <c r="N14" s="44"/>
      <c r="O14" s="43"/>
      <c r="P14" s="44"/>
      <c r="Q14" s="46">
        <f t="shared" si="1"/>
        <v>55789.44</v>
      </c>
      <c r="R14" s="46">
        <f t="shared" si="1"/>
        <v>100</v>
      </c>
      <c r="U14" s="72"/>
      <c r="V14" s="62"/>
      <c r="W14" s="62"/>
    </row>
    <row r="15" spans="1:23" ht="12.75" customHeight="1">
      <c r="A15" s="64">
        <v>4</v>
      </c>
      <c r="B15" s="114" t="s">
        <v>68</v>
      </c>
      <c r="C15" s="115"/>
      <c r="D15" s="116"/>
      <c r="E15" s="43"/>
      <c r="F15" s="60"/>
      <c r="G15" s="43"/>
      <c r="H15" s="61"/>
      <c r="I15" s="43">
        <v>1002.9</v>
      </c>
      <c r="J15" s="45">
        <v>100</v>
      </c>
      <c r="K15" s="43"/>
      <c r="L15" s="45"/>
      <c r="M15" s="43"/>
      <c r="N15" s="44"/>
      <c r="O15" s="43"/>
      <c r="P15" s="44"/>
      <c r="Q15" s="46">
        <f t="shared" si="1"/>
        <v>1002.9</v>
      </c>
      <c r="R15" s="46">
        <f t="shared" si="1"/>
        <v>100</v>
      </c>
      <c r="U15" s="63"/>
      <c r="V15" s="63"/>
      <c r="W15" s="63"/>
    </row>
    <row r="16" spans="1:23" ht="12.75">
      <c r="A16" s="42"/>
      <c r="B16" s="117"/>
      <c r="C16" s="118"/>
      <c r="D16" s="118"/>
      <c r="E16" s="43"/>
      <c r="F16" s="60"/>
      <c r="G16" s="43"/>
      <c r="H16" s="61"/>
      <c r="I16" s="43"/>
      <c r="J16" s="45"/>
      <c r="K16" s="43"/>
      <c r="L16" s="45"/>
      <c r="M16" s="43"/>
      <c r="N16" s="44"/>
      <c r="O16" s="43"/>
      <c r="P16" s="44"/>
      <c r="Q16" s="46">
        <f t="shared" si="0"/>
        <v>0</v>
      </c>
      <c r="R16" s="46">
        <f t="shared" si="0"/>
        <v>0</v>
      </c>
      <c r="U16" s="72"/>
      <c r="V16" s="62"/>
      <c r="W16" s="62"/>
    </row>
    <row r="17" spans="1:23" ht="12.75">
      <c r="A17" s="42"/>
      <c r="B17" s="117"/>
      <c r="C17" s="118"/>
      <c r="D17" s="118"/>
      <c r="E17" s="43"/>
      <c r="F17" s="60"/>
      <c r="G17" s="43"/>
      <c r="H17" s="61"/>
      <c r="I17" s="43"/>
      <c r="J17" s="61"/>
      <c r="K17" s="43"/>
      <c r="L17" s="45"/>
      <c r="M17" s="43"/>
      <c r="N17" s="44"/>
      <c r="O17" s="43"/>
      <c r="P17" s="44"/>
      <c r="Q17" s="46">
        <f t="shared" si="0"/>
        <v>0</v>
      </c>
      <c r="R17" s="46">
        <f t="shared" si="0"/>
        <v>0</v>
      </c>
      <c r="U17" s="62"/>
      <c r="V17" s="62"/>
      <c r="W17" s="62"/>
    </row>
    <row r="18" spans="1:23" ht="12.75">
      <c r="A18" s="42"/>
      <c r="B18" s="117"/>
      <c r="C18" s="118"/>
      <c r="D18" s="118"/>
      <c r="E18" s="43"/>
      <c r="F18" s="60"/>
      <c r="G18" s="43"/>
      <c r="H18" s="61"/>
      <c r="I18" s="43"/>
      <c r="J18" s="61"/>
      <c r="K18" s="43"/>
      <c r="L18" s="44"/>
      <c r="M18" s="43"/>
      <c r="N18" s="44"/>
      <c r="O18" s="43"/>
      <c r="P18" s="44"/>
      <c r="Q18" s="46">
        <f t="shared" si="0"/>
        <v>0</v>
      </c>
      <c r="R18" s="46">
        <f t="shared" si="0"/>
        <v>0</v>
      </c>
      <c r="U18" s="62"/>
      <c r="V18" s="62"/>
      <c r="W18" s="62"/>
    </row>
    <row r="19" spans="1:23" ht="12.75">
      <c r="A19" s="42"/>
      <c r="B19" s="117"/>
      <c r="C19" s="118"/>
      <c r="D19" s="118"/>
      <c r="E19" s="43"/>
      <c r="F19" s="60"/>
      <c r="G19" s="43"/>
      <c r="H19" s="61"/>
      <c r="I19" s="43"/>
      <c r="J19" s="61"/>
      <c r="K19" s="43"/>
      <c r="L19" s="44"/>
      <c r="M19" s="43"/>
      <c r="N19" s="44"/>
      <c r="O19" s="43"/>
      <c r="P19" s="44"/>
      <c r="Q19" s="46">
        <f t="shared" si="0"/>
        <v>0</v>
      </c>
      <c r="R19" s="46">
        <f t="shared" si="0"/>
        <v>0</v>
      </c>
      <c r="U19" s="62"/>
      <c r="V19" s="62"/>
      <c r="W19" s="62"/>
    </row>
    <row r="20" spans="1:23" ht="12.75">
      <c r="A20" s="42"/>
      <c r="B20" s="117"/>
      <c r="C20" s="118"/>
      <c r="D20" s="118"/>
      <c r="E20" s="43"/>
      <c r="F20" s="60"/>
      <c r="G20" s="43"/>
      <c r="H20" s="61"/>
      <c r="I20" s="43"/>
      <c r="J20" s="61"/>
      <c r="K20" s="43"/>
      <c r="L20" s="44"/>
      <c r="M20" s="43"/>
      <c r="N20" s="44"/>
      <c r="O20" s="43"/>
      <c r="P20" s="44"/>
      <c r="Q20" s="46">
        <f t="shared" si="0"/>
        <v>0</v>
      </c>
      <c r="R20" s="46">
        <f t="shared" si="0"/>
        <v>0</v>
      </c>
      <c r="U20" s="62"/>
      <c r="V20" s="62"/>
      <c r="W20" s="62"/>
    </row>
    <row r="21" spans="1:23" ht="12.75">
      <c r="A21" s="42"/>
      <c r="B21" s="117"/>
      <c r="C21" s="118"/>
      <c r="D21" s="118"/>
      <c r="E21" s="43"/>
      <c r="F21" s="60"/>
      <c r="G21" s="43"/>
      <c r="H21" s="61"/>
      <c r="I21" s="43"/>
      <c r="J21" s="61"/>
      <c r="K21" s="43"/>
      <c r="L21" s="44"/>
      <c r="M21" s="43"/>
      <c r="N21" s="44"/>
      <c r="O21" s="43"/>
      <c r="P21" s="44"/>
      <c r="Q21" s="46">
        <f t="shared" si="0"/>
        <v>0</v>
      </c>
      <c r="R21" s="46">
        <f t="shared" si="0"/>
        <v>0</v>
      </c>
      <c r="U21" s="62"/>
      <c r="V21" s="62"/>
      <c r="W21" s="62"/>
    </row>
    <row r="22" spans="1:23" ht="12.75">
      <c r="A22" s="42"/>
      <c r="B22" s="117"/>
      <c r="C22" s="118"/>
      <c r="D22" s="118"/>
      <c r="E22" s="43"/>
      <c r="F22" s="60"/>
      <c r="G22" s="43"/>
      <c r="H22" s="61"/>
      <c r="I22" s="43"/>
      <c r="J22" s="61"/>
      <c r="K22" s="43"/>
      <c r="L22" s="44"/>
      <c r="M22" s="43"/>
      <c r="N22" s="44"/>
      <c r="O22" s="43"/>
      <c r="P22" s="44"/>
      <c r="Q22" s="46">
        <f t="shared" si="0"/>
        <v>0</v>
      </c>
      <c r="R22" s="46">
        <f t="shared" si="0"/>
        <v>0</v>
      </c>
      <c r="U22" s="62"/>
      <c r="V22" s="62"/>
      <c r="W22" s="62"/>
    </row>
    <row r="23" spans="1:23" ht="12.75">
      <c r="A23" s="42"/>
      <c r="B23" s="117"/>
      <c r="C23" s="118"/>
      <c r="D23" s="118"/>
      <c r="E23" s="43"/>
      <c r="F23" s="60"/>
      <c r="G23" s="43"/>
      <c r="H23" s="61"/>
      <c r="I23" s="43"/>
      <c r="J23" s="61"/>
      <c r="K23" s="43"/>
      <c r="L23" s="44"/>
      <c r="M23" s="43"/>
      <c r="N23" s="44"/>
      <c r="O23" s="43"/>
      <c r="P23" s="44"/>
      <c r="Q23" s="46">
        <f t="shared" si="0"/>
        <v>0</v>
      </c>
      <c r="R23" s="46">
        <f t="shared" si="0"/>
        <v>0</v>
      </c>
      <c r="U23" s="62"/>
      <c r="V23" s="62"/>
      <c r="W23" s="62"/>
    </row>
    <row r="24" spans="1:23" ht="12.75">
      <c r="A24" s="42"/>
      <c r="B24" s="117"/>
      <c r="C24" s="118"/>
      <c r="D24" s="118"/>
      <c r="E24" s="43"/>
      <c r="F24" s="60"/>
      <c r="G24" s="43"/>
      <c r="H24" s="61"/>
      <c r="I24" s="43"/>
      <c r="J24" s="61"/>
      <c r="K24" s="43"/>
      <c r="L24" s="44"/>
      <c r="M24" s="43"/>
      <c r="N24" s="44"/>
      <c r="O24" s="43"/>
      <c r="P24" s="44"/>
      <c r="Q24" s="46">
        <f t="shared" si="0"/>
        <v>0</v>
      </c>
      <c r="R24" s="46">
        <f t="shared" si="0"/>
        <v>0</v>
      </c>
      <c r="U24" s="62"/>
      <c r="V24" s="62"/>
      <c r="W24" s="62"/>
    </row>
    <row r="25" spans="1:23" s="49" customFormat="1" ht="14.25" customHeight="1">
      <c r="A25" s="109" t="s">
        <v>42</v>
      </c>
      <c r="B25" s="109"/>
      <c r="C25" s="109"/>
      <c r="D25" s="109"/>
      <c r="E25" s="47">
        <f>ROUND(SUM(E12:E24),2)</f>
        <v>36197.51</v>
      </c>
      <c r="F25" s="48">
        <f>IF($Q$25&lt;&gt;0,E25*100/$Q$25,0)</f>
        <v>44.13781456452977</v>
      </c>
      <c r="G25" s="47">
        <f>ROUND(SUM(G12:G24),2)</f>
        <v>27894.72</v>
      </c>
      <c r="H25" s="48">
        <f>IF($Q$25&lt;&gt;0,G25*100/$Q$25,0)</f>
        <v>34.01372024455494</v>
      </c>
      <c r="I25" s="47">
        <f>ROUND(SUM(I12:I24),2)</f>
        <v>17917.97</v>
      </c>
      <c r="J25" s="48">
        <f>IF($Q$25&lt;&gt;0,I25*100/$Q$25,0)</f>
        <v>21.848465190915274</v>
      </c>
      <c r="K25" s="47">
        <f>ROUND(SUM(K12:K24),2)</f>
        <v>0</v>
      </c>
      <c r="L25" s="48">
        <f>IF($Q$25&lt;&gt;0,K25*100/$Q$25,0)</f>
        <v>0</v>
      </c>
      <c r="M25" s="47">
        <f>ROUND(SUM(M12:M24),2)</f>
        <v>0</v>
      </c>
      <c r="N25" s="48">
        <f>IF($Q$25&lt;&gt;0,M25*100/$Q$25,0)</f>
        <v>0</v>
      </c>
      <c r="O25" s="47">
        <f>ROUND(SUM(O12:O24),2)</f>
        <v>0</v>
      </c>
      <c r="P25" s="48">
        <f>IF($Q$25&lt;&gt;0,O25*100/$Q$25,0)</f>
        <v>0</v>
      </c>
      <c r="Q25" s="46">
        <f>E25+G25+I25+K25+M25+O25</f>
        <v>82010.20000000001</v>
      </c>
      <c r="R25" s="46">
        <f>F25+H25+J25+L25+N25+P25</f>
        <v>99.99999999999999</v>
      </c>
      <c r="U25" s="62"/>
      <c r="V25" s="62"/>
      <c r="W25" s="62"/>
    </row>
    <row r="26" spans="1:23" s="49" customFormat="1" ht="14.25" customHeight="1">
      <c r="A26" s="109" t="s">
        <v>43</v>
      </c>
      <c r="B26" s="109"/>
      <c r="C26" s="109"/>
      <c r="D26" s="109"/>
      <c r="E26" s="47">
        <f>E25</f>
        <v>36197.51</v>
      </c>
      <c r="F26" s="48">
        <f>F25</f>
        <v>44.13781456452977</v>
      </c>
      <c r="G26" s="47">
        <f aca="true" t="shared" si="2" ref="G26:L26">E26+G25</f>
        <v>64092.23</v>
      </c>
      <c r="H26" s="48">
        <f>F26+H25</f>
        <v>78.15153480908471</v>
      </c>
      <c r="I26" s="47">
        <f t="shared" si="2"/>
        <v>82010.20000000001</v>
      </c>
      <c r="J26" s="48">
        <f t="shared" si="2"/>
        <v>99.99999999999999</v>
      </c>
      <c r="K26" s="47">
        <f t="shared" si="2"/>
        <v>82010.20000000001</v>
      </c>
      <c r="L26" s="48">
        <f t="shared" si="2"/>
        <v>99.99999999999999</v>
      </c>
      <c r="M26" s="47">
        <f>K26+M25</f>
        <v>82010.20000000001</v>
      </c>
      <c r="N26" s="48">
        <f>L26+N25</f>
        <v>99.99999999999999</v>
      </c>
      <c r="O26" s="47">
        <f>M26+O25</f>
        <v>82010.20000000001</v>
      </c>
      <c r="P26" s="48">
        <f>N26+P25</f>
        <v>99.99999999999999</v>
      </c>
      <c r="Q26" s="46"/>
      <c r="R26" s="46"/>
      <c r="U26" s="62"/>
      <c r="V26" s="62"/>
      <c r="W26" s="62"/>
    </row>
    <row r="27" spans="1:23" ht="105" customHeight="1">
      <c r="A27" s="127" t="s">
        <v>77</v>
      </c>
      <c r="B27" s="128"/>
      <c r="C27" s="128"/>
      <c r="D27" s="129"/>
      <c r="E27" s="127" t="s">
        <v>79</v>
      </c>
      <c r="F27" s="128"/>
      <c r="G27" s="128"/>
      <c r="H27" s="128"/>
      <c r="I27" s="128"/>
      <c r="J27" s="128"/>
      <c r="K27" s="128"/>
      <c r="L27" s="128"/>
      <c r="M27" s="129"/>
      <c r="N27" s="120" t="s">
        <v>44</v>
      </c>
      <c r="O27" s="121"/>
      <c r="P27" s="121"/>
      <c r="Q27" s="121"/>
      <c r="R27" s="122"/>
      <c r="U27" s="62"/>
      <c r="V27" s="62"/>
      <c r="W27" s="62"/>
    </row>
    <row r="28" spans="1:18" ht="16.5" customHeight="1">
      <c r="A28" s="123" t="s">
        <v>19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</row>
    <row r="29" spans="1:18" ht="16.5" customHeight="1">
      <c r="A29" s="125" t="s">
        <v>45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ht="16.5" customHeight="1">
      <c r="A30" s="126" t="s">
        <v>21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</row>
  </sheetData>
  <sheetProtection/>
  <mergeCells count="41">
    <mergeCell ref="N27:R27"/>
    <mergeCell ref="A28:R28"/>
    <mergeCell ref="A29:R29"/>
    <mergeCell ref="A30:R30"/>
    <mergeCell ref="B23:D23"/>
    <mergeCell ref="B24:D24"/>
    <mergeCell ref="A25:D25"/>
    <mergeCell ref="A26:D26"/>
    <mergeCell ref="A27:D27"/>
    <mergeCell ref="E27:M27"/>
    <mergeCell ref="B17:D17"/>
    <mergeCell ref="B18:D18"/>
    <mergeCell ref="B19:D19"/>
    <mergeCell ref="B20:D20"/>
    <mergeCell ref="B21:D21"/>
    <mergeCell ref="B22:D22"/>
    <mergeCell ref="B12:D12"/>
    <mergeCell ref="B13:D13"/>
    <mergeCell ref="B14:D14"/>
    <mergeCell ref="B15:D15"/>
    <mergeCell ref="B16:D16"/>
    <mergeCell ref="A9:A11"/>
    <mergeCell ref="B9:D11"/>
    <mergeCell ref="E9:P9"/>
    <mergeCell ref="Q9:R10"/>
    <mergeCell ref="E10:F10"/>
    <mergeCell ref="G10:H10"/>
    <mergeCell ref="I10:J10"/>
    <mergeCell ref="K10:L10"/>
    <mergeCell ref="M10:N10"/>
    <mergeCell ref="O10:P10"/>
    <mergeCell ref="Q6:R6"/>
    <mergeCell ref="A1:E1"/>
    <mergeCell ref="F1:P2"/>
    <mergeCell ref="Q1:R3"/>
    <mergeCell ref="A2:B2"/>
    <mergeCell ref="C2:E2"/>
    <mergeCell ref="A3:B3"/>
    <mergeCell ref="C3:E3"/>
    <mergeCell ref="F3:P3"/>
    <mergeCell ref="A4:P8"/>
  </mergeCells>
  <hyperlinks>
    <hyperlink ref="A30" r:id="rId1" display="mailto:badesc@badesc.gov.br"/>
  </hyperlinks>
  <printOptions/>
  <pageMargins left="0.511811024" right="0.511811024" top="0.787401575" bottom="0.787401575" header="0.31496062" footer="0.31496062"/>
  <pageSetup fitToHeight="1" fitToWidth="1" orientation="landscape" paperSize="9" scale="88" r:id="rId4"/>
  <legacyDrawing r:id="rId3"/>
  <oleObjects>
    <oleObject progId="PBrush" shapeId="22845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Pacheco de Souza</dc:creator>
  <cp:keywords/>
  <dc:description/>
  <cp:lastModifiedBy>Usuario</cp:lastModifiedBy>
  <cp:lastPrinted>2018-03-27T11:23:34Z</cp:lastPrinted>
  <dcterms:created xsi:type="dcterms:W3CDTF">2011-04-18T16:20:01Z</dcterms:created>
  <dcterms:modified xsi:type="dcterms:W3CDTF">2018-03-27T11:32:05Z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