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390" windowWidth="20730" windowHeight="1056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'Plan1'!$A$1:$F$24</definedName>
  </definedNames>
  <calcPr fullCalcOnLoad="1"/>
</workbook>
</file>

<file path=xl/sharedStrings.xml><?xml version="1.0" encoding="utf-8"?>
<sst xmlns="http://schemas.openxmlformats.org/spreadsheetml/2006/main" count="36" uniqueCount="31">
  <si>
    <t>COMPOSIÇÃO DO B.D.I.</t>
  </si>
  <si>
    <t>Garantia</t>
  </si>
  <si>
    <t>Risco</t>
  </si>
  <si>
    <t>Despesas Financeiras</t>
  </si>
  <si>
    <t>Administração Central</t>
  </si>
  <si>
    <t>Lucro Bruto</t>
  </si>
  <si>
    <t>IMP = impostos sobre faturamento*</t>
  </si>
  <si>
    <t xml:space="preserve">ISS </t>
  </si>
  <si>
    <t>PIS</t>
  </si>
  <si>
    <t>COFINS</t>
  </si>
  <si>
    <t>BDI utilizado</t>
  </si>
  <si>
    <t>* soma dos impostos (ISS, PIS, COFINS)</t>
  </si>
  <si>
    <t>Responsável Técnico</t>
  </si>
  <si>
    <t>Item Componetente do BDI</t>
  </si>
  <si>
    <t>ISS</t>
  </si>
  <si>
    <t xml:space="preserve">COFINS </t>
  </si>
  <si>
    <t xml:space="preserve">PIS </t>
  </si>
  <si>
    <t>Impostos</t>
  </si>
  <si>
    <t>Mínimo (%)</t>
  </si>
  <si>
    <t>Médio (%)</t>
  </si>
  <si>
    <t>Máximo (%)</t>
  </si>
  <si>
    <t>Minímo (%)</t>
  </si>
  <si>
    <t>Limites para preenchimento</t>
  </si>
  <si>
    <t>Situação</t>
  </si>
  <si>
    <t>Total</t>
  </si>
  <si>
    <t>Células verdes devem ser preenchidas/alteradas</t>
  </si>
  <si>
    <t>PLANILHA DE COMPOSIÇÃO DO BDI</t>
  </si>
  <si>
    <t>Nome: Flávio André de Oliveira</t>
  </si>
  <si>
    <t>Engenheiro Civil</t>
  </si>
  <si>
    <t>Crea/SC - 048.529-6</t>
  </si>
  <si>
    <t>Iomerê, 25 de junho de 2.018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</si>
</sst>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0" fontId="2" fillId="0" borderId="12" xfId="51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10" fontId="2" fillId="33" borderId="12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0" fontId="2" fillId="0" borderId="12" xfId="51" applyNumberFormat="1" applyFont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2" fontId="0" fillId="0" borderId="20" xfId="0" applyNumberFormat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10" fontId="2" fillId="34" borderId="12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0" fontId="9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10" fontId="0" fillId="0" borderId="0" xfId="0" applyNumberFormat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4</xdr:row>
      <xdr:rowOff>85725</xdr:rowOff>
    </xdr:from>
    <xdr:to>
      <xdr:col>6</xdr:col>
      <xdr:colOff>685800</xdr:colOff>
      <xdr:row>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686300" y="10763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85725</xdr:rowOff>
    </xdr:from>
    <xdr:to>
      <xdr:col>6</xdr:col>
      <xdr:colOff>685800</xdr:colOff>
      <xdr:row>5</xdr:row>
      <xdr:rowOff>161925</xdr:rowOff>
    </xdr:to>
    <xdr:sp>
      <xdr:nvSpPr>
        <xdr:cNvPr id="2" name="AutoShape 8"/>
        <xdr:cNvSpPr>
          <a:spLocks/>
        </xdr:cNvSpPr>
      </xdr:nvSpPr>
      <xdr:spPr>
        <a:xfrm>
          <a:off x="4686300" y="13239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85725</xdr:rowOff>
    </xdr:from>
    <xdr:to>
      <xdr:col>6</xdr:col>
      <xdr:colOff>685800</xdr:colOff>
      <xdr:row>6</xdr:row>
      <xdr:rowOff>161925</xdr:rowOff>
    </xdr:to>
    <xdr:sp>
      <xdr:nvSpPr>
        <xdr:cNvPr id="3" name="AutoShape 9"/>
        <xdr:cNvSpPr>
          <a:spLocks/>
        </xdr:cNvSpPr>
      </xdr:nvSpPr>
      <xdr:spPr>
        <a:xfrm>
          <a:off x="4686300" y="15716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7</xdr:row>
      <xdr:rowOff>85725</xdr:rowOff>
    </xdr:from>
    <xdr:to>
      <xdr:col>6</xdr:col>
      <xdr:colOff>685800</xdr:colOff>
      <xdr:row>7</xdr:row>
      <xdr:rowOff>161925</xdr:rowOff>
    </xdr:to>
    <xdr:sp>
      <xdr:nvSpPr>
        <xdr:cNvPr id="4" name="AutoShape 10"/>
        <xdr:cNvSpPr>
          <a:spLocks/>
        </xdr:cNvSpPr>
      </xdr:nvSpPr>
      <xdr:spPr>
        <a:xfrm>
          <a:off x="4686300" y="18192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10</xdr:row>
      <xdr:rowOff>85725</xdr:rowOff>
    </xdr:from>
    <xdr:to>
      <xdr:col>6</xdr:col>
      <xdr:colOff>685800</xdr:colOff>
      <xdr:row>10</xdr:row>
      <xdr:rowOff>161925</xdr:rowOff>
    </xdr:to>
    <xdr:sp>
      <xdr:nvSpPr>
        <xdr:cNvPr id="5" name="AutoShape 11"/>
        <xdr:cNvSpPr>
          <a:spLocks/>
        </xdr:cNvSpPr>
      </xdr:nvSpPr>
      <xdr:spPr>
        <a:xfrm>
          <a:off x="4686300" y="25622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11</xdr:row>
      <xdr:rowOff>85725</xdr:rowOff>
    </xdr:from>
    <xdr:to>
      <xdr:col>6</xdr:col>
      <xdr:colOff>685800</xdr:colOff>
      <xdr:row>11</xdr:row>
      <xdr:rowOff>161925</xdr:rowOff>
    </xdr:to>
    <xdr:sp>
      <xdr:nvSpPr>
        <xdr:cNvPr id="6" name="AutoShape 12"/>
        <xdr:cNvSpPr>
          <a:spLocks/>
        </xdr:cNvSpPr>
      </xdr:nvSpPr>
      <xdr:spPr>
        <a:xfrm>
          <a:off x="4686300" y="28098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12</xdr:row>
      <xdr:rowOff>85725</xdr:rowOff>
    </xdr:from>
    <xdr:to>
      <xdr:col>6</xdr:col>
      <xdr:colOff>685800</xdr:colOff>
      <xdr:row>12</xdr:row>
      <xdr:rowOff>161925</xdr:rowOff>
    </xdr:to>
    <xdr:sp>
      <xdr:nvSpPr>
        <xdr:cNvPr id="7" name="AutoShape 13"/>
        <xdr:cNvSpPr>
          <a:spLocks/>
        </xdr:cNvSpPr>
      </xdr:nvSpPr>
      <xdr:spPr>
        <a:xfrm>
          <a:off x="4686300" y="30575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13</xdr:row>
      <xdr:rowOff>85725</xdr:rowOff>
    </xdr:from>
    <xdr:to>
      <xdr:col>6</xdr:col>
      <xdr:colOff>685800</xdr:colOff>
      <xdr:row>13</xdr:row>
      <xdr:rowOff>161925</xdr:rowOff>
    </xdr:to>
    <xdr:sp>
      <xdr:nvSpPr>
        <xdr:cNvPr id="8" name="AutoShape 14"/>
        <xdr:cNvSpPr>
          <a:spLocks/>
        </xdr:cNvSpPr>
      </xdr:nvSpPr>
      <xdr:spPr>
        <a:xfrm>
          <a:off x="4686300" y="33051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24"/>
  <sheetViews>
    <sheetView showGridLines="0"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6.421875" style="1" customWidth="1"/>
    <col min="2" max="2" width="6.7109375" style="1" customWidth="1"/>
    <col min="3" max="3" width="3.28125" style="1" customWidth="1"/>
    <col min="4" max="4" width="31.28125" style="1" customWidth="1"/>
    <col min="5" max="5" width="9.140625" style="1" customWidth="1"/>
    <col min="6" max="6" width="11.57421875" style="1" customWidth="1"/>
    <col min="7" max="7" width="12.140625" style="1" customWidth="1"/>
    <col min="8" max="8" width="27.28125" style="1" customWidth="1"/>
    <col min="9" max="9" width="25.7109375" style="1" customWidth="1"/>
    <col min="10" max="12" width="15.7109375" style="1" customWidth="1"/>
    <col min="13" max="16384" width="9.140625" style="1" customWidth="1"/>
  </cols>
  <sheetData>
    <row r="1" spans="1:13" ht="19.5" customHeight="1">
      <c r="A1" s="44" t="s">
        <v>26</v>
      </c>
      <c r="B1" s="44"/>
      <c r="C1" s="44"/>
      <c r="D1" s="44"/>
      <c r="E1" s="44"/>
      <c r="F1" s="44"/>
      <c r="G1" s="27"/>
      <c r="H1" s="27"/>
      <c r="I1" s="27"/>
      <c r="J1" s="27"/>
      <c r="K1" s="27"/>
      <c r="L1" s="27"/>
      <c r="M1" s="27"/>
    </row>
    <row r="2" spans="7:13" ht="19.5" customHeight="1">
      <c r="G2" s="27"/>
      <c r="H2" s="27"/>
      <c r="I2" s="38" t="s">
        <v>22</v>
      </c>
      <c r="J2" s="39"/>
      <c r="K2" s="39"/>
      <c r="L2" s="40"/>
      <c r="M2" s="27"/>
    </row>
    <row r="3" spans="7:13" ht="19.5" customHeight="1">
      <c r="G3" s="27"/>
      <c r="H3" s="27"/>
      <c r="I3" s="41"/>
      <c r="J3" s="42"/>
      <c r="K3" s="42"/>
      <c r="L3" s="43"/>
      <c r="M3" s="27"/>
    </row>
    <row r="4" spans="3:13" ht="19.5" customHeight="1" thickBot="1">
      <c r="C4" s="35" t="s">
        <v>0</v>
      </c>
      <c r="D4" s="36"/>
      <c r="E4" s="37"/>
      <c r="G4" s="27"/>
      <c r="H4" s="28" t="s">
        <v>23</v>
      </c>
      <c r="I4" s="23" t="s">
        <v>13</v>
      </c>
      <c r="J4" s="24" t="s">
        <v>18</v>
      </c>
      <c r="K4" s="24" t="s">
        <v>19</v>
      </c>
      <c r="L4" s="24" t="s">
        <v>20</v>
      </c>
      <c r="M4" s="27"/>
    </row>
    <row r="5" spans="3:13" ht="19.5" customHeight="1" thickBot="1">
      <c r="C5" s="2" t="s">
        <v>1</v>
      </c>
      <c r="D5" s="3"/>
      <c r="E5" s="26">
        <v>0.004</v>
      </c>
      <c r="G5" s="32"/>
      <c r="H5" s="29" t="str">
        <f>IF(AND(E5&gt;=0,E5&lt;=0.42/100),"OK","Percentual inadequado")</f>
        <v>OK</v>
      </c>
      <c r="I5" s="20" t="s">
        <v>1</v>
      </c>
      <c r="J5" s="21">
        <v>0</v>
      </c>
      <c r="K5" s="21">
        <v>0.21</v>
      </c>
      <c r="L5" s="21">
        <v>0.42</v>
      </c>
      <c r="M5" s="27"/>
    </row>
    <row r="6" spans="3:13" ht="19.5" customHeight="1" thickBot="1">
      <c r="C6" s="2" t="s">
        <v>2</v>
      </c>
      <c r="D6" s="3"/>
      <c r="E6" s="26">
        <v>0.0166</v>
      </c>
      <c r="G6" s="32"/>
      <c r="H6" s="29" t="str">
        <f>IF(AND(E6&gt;=0,E6&lt;=2.05/100),"OK","Percentual inadequado")</f>
        <v>OK</v>
      </c>
      <c r="I6" s="20" t="s">
        <v>2</v>
      </c>
      <c r="J6" s="21">
        <v>0</v>
      </c>
      <c r="K6" s="21">
        <v>0.97</v>
      </c>
      <c r="L6" s="21">
        <v>2.05</v>
      </c>
      <c r="M6" s="27"/>
    </row>
    <row r="7" spans="3:13" ht="19.5" customHeight="1" thickBot="1">
      <c r="C7" s="2" t="s">
        <v>3</v>
      </c>
      <c r="D7" s="3"/>
      <c r="E7" s="26">
        <v>0.012</v>
      </c>
      <c r="G7" s="32"/>
      <c r="H7" s="29" t="str">
        <f>IF(AND(E7&gt;=0,E7&lt;=1.2/100),"OK","Percentual inadequado")</f>
        <v>OK</v>
      </c>
      <c r="I7" s="20" t="s">
        <v>3</v>
      </c>
      <c r="J7" s="21">
        <v>0</v>
      </c>
      <c r="K7" s="21">
        <v>0.59</v>
      </c>
      <c r="L7" s="21">
        <v>1.2</v>
      </c>
      <c r="M7" s="27"/>
    </row>
    <row r="8" spans="3:13" ht="19.5" customHeight="1" thickBot="1">
      <c r="C8" s="2" t="s">
        <v>4</v>
      </c>
      <c r="D8" s="3"/>
      <c r="E8" s="26">
        <v>0.055</v>
      </c>
      <c r="G8" s="32"/>
      <c r="H8" s="29" t="str">
        <f>IF(AND(E8&gt;=0.11/100,E8&lt;=8.03/100),"OK","Percentual inadequado")</f>
        <v>OK</v>
      </c>
      <c r="I8" s="20" t="s">
        <v>4</v>
      </c>
      <c r="J8" s="21">
        <v>0.11</v>
      </c>
      <c r="K8" s="21">
        <v>4.07</v>
      </c>
      <c r="L8" s="21">
        <v>8.03</v>
      </c>
      <c r="M8" s="27"/>
    </row>
    <row r="9" spans="3:13" ht="19.5" customHeight="1" thickBot="1">
      <c r="C9" s="2" t="s">
        <v>5</v>
      </c>
      <c r="D9" s="3"/>
      <c r="E9" s="26">
        <v>0.08</v>
      </c>
      <c r="G9" s="32"/>
      <c r="H9" s="30"/>
      <c r="I9" s="27"/>
      <c r="J9" s="27"/>
      <c r="K9" s="27"/>
      <c r="L9" s="27"/>
      <c r="M9" s="27"/>
    </row>
    <row r="10" spans="3:13" ht="19.5" customHeight="1" thickBot="1">
      <c r="C10" s="5" t="s">
        <v>6</v>
      </c>
      <c r="D10" s="6"/>
      <c r="E10" s="17">
        <f>SUM(E11:E13)</f>
        <v>0.0665</v>
      </c>
      <c r="G10" s="32"/>
      <c r="H10" s="30"/>
      <c r="I10" s="18" t="s">
        <v>17</v>
      </c>
      <c r="J10" s="19" t="s">
        <v>21</v>
      </c>
      <c r="K10" s="19" t="s">
        <v>20</v>
      </c>
      <c r="L10" s="27"/>
      <c r="M10" s="27"/>
    </row>
    <row r="11" spans="3:13" ht="19.5" customHeight="1" thickBot="1">
      <c r="C11" s="7"/>
      <c r="D11" s="8" t="s">
        <v>7</v>
      </c>
      <c r="E11" s="26">
        <v>0.03</v>
      </c>
      <c r="G11" s="27"/>
      <c r="H11" s="29" t="str">
        <f>IF(AND(E11&gt;=2/100,E11&lt;=5/100),"OK","Percentual inadequado")</f>
        <v>OK</v>
      </c>
      <c r="I11" s="22" t="s">
        <v>14</v>
      </c>
      <c r="J11" s="21">
        <v>2</v>
      </c>
      <c r="K11" s="21">
        <v>5</v>
      </c>
      <c r="L11" s="27"/>
      <c r="M11" s="27"/>
    </row>
    <row r="12" spans="3:13" ht="19.5" customHeight="1" thickBot="1">
      <c r="C12" s="7"/>
      <c r="D12" s="8" t="s">
        <v>8</v>
      </c>
      <c r="E12" s="4">
        <v>0.0065</v>
      </c>
      <c r="G12" s="27"/>
      <c r="H12" s="29" t="str">
        <f>IF(E12=0.65/100,"OK","Percentual inadequado")</f>
        <v>OK</v>
      </c>
      <c r="I12" s="22" t="s">
        <v>16</v>
      </c>
      <c r="J12" s="21">
        <v>0.65</v>
      </c>
      <c r="K12" s="21">
        <v>0.65</v>
      </c>
      <c r="L12" s="27"/>
      <c r="M12" s="27"/>
    </row>
    <row r="13" spans="3:13" ht="19.5" customHeight="1" thickBot="1">
      <c r="C13" s="9"/>
      <c r="D13" s="10" t="s">
        <v>9</v>
      </c>
      <c r="E13" s="4">
        <v>0.03</v>
      </c>
      <c r="G13" s="27"/>
      <c r="H13" s="29" t="str">
        <f>IF(E13=3/100,"OK","Percentual inadequado")</f>
        <v>OK</v>
      </c>
      <c r="I13" s="22" t="s">
        <v>15</v>
      </c>
      <c r="J13" s="21">
        <v>3</v>
      </c>
      <c r="K13" s="21">
        <v>3</v>
      </c>
      <c r="L13" s="27"/>
      <c r="M13" s="27"/>
    </row>
    <row r="14" spans="3:13" ht="19.5" customHeight="1" thickBot="1">
      <c r="C14" s="11" t="s">
        <v>10</v>
      </c>
      <c r="D14" s="12"/>
      <c r="E14" s="13">
        <f>(((1/(1-E10))*(1+E8)*(1+E7)*(1+E6)*(1+E5)*(1+E9))-1)</f>
        <v>0.26074200719220153</v>
      </c>
      <c r="G14" s="27"/>
      <c r="H14" s="29" t="str">
        <f>IF(AND(E14&gt;=20/100,E14&lt;=30/100),"OK","Usual 20 à 30% - Justificar")</f>
        <v>OK</v>
      </c>
      <c r="I14" s="22" t="s">
        <v>24</v>
      </c>
      <c r="J14" s="21">
        <v>20</v>
      </c>
      <c r="K14" s="21">
        <v>30</v>
      </c>
      <c r="L14" s="27"/>
      <c r="M14" s="27"/>
    </row>
    <row r="15" spans="3:13" ht="19.5" customHeight="1">
      <c r="C15" s="14" t="s">
        <v>11</v>
      </c>
      <c r="G15" s="27"/>
      <c r="H15" s="27"/>
      <c r="I15" s="27"/>
      <c r="J15" s="27"/>
      <c r="K15" s="27"/>
      <c r="L15" s="27"/>
      <c r="M15" s="27"/>
    </row>
    <row r="16" spans="3:13" ht="19.5" customHeight="1">
      <c r="C16" s="15"/>
      <c r="G16" s="27"/>
      <c r="H16" s="27"/>
      <c r="I16" s="27"/>
      <c r="J16" s="27"/>
      <c r="K16" s="27"/>
      <c r="L16" s="27"/>
      <c r="M16" s="27"/>
    </row>
    <row r="17" spans="4:13" ht="19.5" customHeight="1" thickBot="1">
      <c r="D17" s="34" t="s">
        <v>30</v>
      </c>
      <c r="G17" s="27"/>
      <c r="H17" s="27"/>
      <c r="I17" s="27"/>
      <c r="J17" s="27"/>
      <c r="K17" s="27"/>
      <c r="L17" s="27"/>
      <c r="M17" s="27"/>
    </row>
    <row r="18" spans="7:13" ht="19.5" customHeight="1" thickBot="1">
      <c r="G18" s="33"/>
      <c r="H18" s="31" t="s">
        <v>25</v>
      </c>
      <c r="I18" s="27"/>
      <c r="J18" s="27"/>
      <c r="K18" s="27"/>
      <c r="L18" s="27"/>
      <c r="M18" s="27"/>
    </row>
    <row r="19" spans="7:13" ht="19.5" customHeight="1">
      <c r="G19" s="27"/>
      <c r="H19" s="27"/>
      <c r="I19" s="27"/>
      <c r="J19" s="27"/>
      <c r="K19" s="27"/>
      <c r="L19" s="27"/>
      <c r="M19" s="27"/>
    </row>
    <row r="20" spans="4:13" ht="12.75">
      <c r="D20" s="16"/>
      <c r="G20" s="27"/>
      <c r="H20" s="27"/>
      <c r="I20" s="27"/>
      <c r="J20" s="27"/>
      <c r="K20" s="27"/>
      <c r="L20" s="27"/>
      <c r="M20" s="27"/>
    </row>
    <row r="21" spans="4:13" ht="12.75">
      <c r="D21" s="25" t="s">
        <v>12</v>
      </c>
      <c r="G21" s="27"/>
      <c r="H21" s="27"/>
      <c r="I21" s="27"/>
      <c r="J21" s="27"/>
      <c r="K21" s="27"/>
      <c r="L21" s="27"/>
      <c r="M21" s="27"/>
    </row>
    <row r="22" spans="4:13" ht="12.75">
      <c r="D22" s="34" t="s">
        <v>27</v>
      </c>
      <c r="G22" s="27"/>
      <c r="H22" s="27"/>
      <c r="I22" s="27"/>
      <c r="J22" s="27"/>
      <c r="K22" s="27"/>
      <c r="L22" s="27"/>
      <c r="M22" s="27"/>
    </row>
    <row r="23" spans="4:13" ht="12.75">
      <c r="D23" s="34" t="s">
        <v>28</v>
      </c>
      <c r="G23" s="27"/>
      <c r="H23" s="27"/>
      <c r="I23" s="27"/>
      <c r="J23" s="27"/>
      <c r="K23" s="27"/>
      <c r="L23" s="27"/>
      <c r="M23" s="27"/>
    </row>
    <row r="24" spans="4:13" ht="12.75">
      <c r="D24" s="34" t="s">
        <v>29</v>
      </c>
      <c r="G24" s="27"/>
      <c r="H24" s="27"/>
      <c r="I24" s="27"/>
      <c r="J24" s="27"/>
      <c r="K24" s="27"/>
      <c r="L24" s="27"/>
      <c r="M24" s="27"/>
    </row>
  </sheetData>
  <sheetProtection password="C2D4" sheet="1" objects="1" scenarios="1" selectLockedCells="1"/>
  <mergeCells count="3">
    <mergeCell ref="C4:E4"/>
    <mergeCell ref="I2:L3"/>
    <mergeCell ref="A1:F1"/>
  </mergeCells>
  <conditionalFormatting sqref="H11:H14 H5:H8">
    <cfRule type="cellIs" priority="1" dxfId="0" operator="equal" stopIfTrue="1">
      <formula>"OK"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scale="126" r:id="rId3"/>
  <colBreaks count="1" manualBreakCount="1">
    <brk id="6" max="23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Diogo Gilberto Tillmann</dc:creator>
  <cp:keywords/>
  <dc:description/>
  <cp:lastModifiedBy>Usuario</cp:lastModifiedBy>
  <cp:lastPrinted>2018-06-25T12:50:38Z</cp:lastPrinted>
  <dcterms:created xsi:type="dcterms:W3CDTF">2011-09-22T12:21:06Z</dcterms:created>
  <dcterms:modified xsi:type="dcterms:W3CDTF">2018-06-25T12:51:29Z</dcterms:modified>
  <cp:category/>
  <cp:version/>
  <cp:contentType/>
  <cp:contentStatus/>
</cp:coreProperties>
</file>