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ANEXO 14 -COMPARATIVO" sheetId="1" state="hidden" r:id="rId1"/>
    <sheet name="Orçamento" sheetId="2" r:id="rId2"/>
    <sheet name="cronograma" sheetId="3" r:id="rId3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<sst xmlns="http://schemas.openxmlformats.org/spreadsheetml/2006/main" count="206" uniqueCount="150">
  <si>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</si>
  <si>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</si>
  <si>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</si>
  <si>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</si>
  <si>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</si>
  <si>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</si>
  <si>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</si>
  <si>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</si>
  <si>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</si>
  <si>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</si>
  <si>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</si>
  <si>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</si>
  <si>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</si>
  <si>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</si>
  <si>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</si>
  <si>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</si>
  <si>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</si>
  <si>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</si>
  <si>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</si>
  <si>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</si>
  <si>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</si>
  <si>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</si>
  <si>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</si>
  <si>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</si>
  <si>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</si>
  <si>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</si>
  <si>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</si>
  <si>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</si>
  <si>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</si>
  <si>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</si>
  <si>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</si>
  <si>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</si>
  <si>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</si>
  <si>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</si>
  <si>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</si>
  <si>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</si>
  <si>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</si>
  <si>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</si>
  <si>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</si>
  <si>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</si>
  <si>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</si>
  <si>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</si>
  <si>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</si>
  <si>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</si>
  <si>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</si>
  <si>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</si>
  <si>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</si>
  <si>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</si>
  <si>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</si>
  <si>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</si>
  <si>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</si>
  <si>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</si>
  <si>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</si>
  <si>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</si>
  <si>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</si>
  <si>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</si>
  <si>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</si>
  <si>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</si>
  <si>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</si>
  <si>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</si>
  <si>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</si>
  <si>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</si>
  <si>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</si>
  <si>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</si>
  <si>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</si>
  <si>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</si>
  <si>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</si>
  <si>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</si>
  <si>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</si>
  <si>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</si>
  <si>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</si>
  <si>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</si>
  <si>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</si>
  <si>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</si>
  <si>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</si>
  <si>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</si>
  <si>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</si>
  <si>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</si>
  <si>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</si>
  <si>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</si>
  <si>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</si>
  <si>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</si>
  <si>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</si>
  <si>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</si>
  <si>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</si>
  <si>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</si>
  <si>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</si>
  <si>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</si>
  <si>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</si>
  <si>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Prefeitura Mucicipal de Iomerê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</si>
  <si>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</si>
  <si>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</si>
  <si>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</si>
  <si>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</si>
  <si>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</si>
  <si>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</si>
  <si>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</si>
  <si>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</si>
  <si>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</si>
  <si>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</si>
  <si>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</si>
  <si>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</si>
  <si>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m3 x km</t>
  </si>
  <si>
    <t>Engº. Flávio André de Oliveira</t>
  </si>
  <si>
    <t>CREA/SC - 048.529-6</t>
  </si>
  <si>
    <t>SINAPI 72947</t>
  </si>
  <si>
    <t>SINALIZ. HOR. C/ TINTA RETROREFELTIVA A BASE DE RESINA ACRÍLICA C/ MICROESFERAS DE VIDRO (COR AMARELA)</t>
  </si>
  <si>
    <t>Custo Unit. R$</t>
  </si>
  <si>
    <t>DESCRIÇÃO</t>
  </si>
  <si>
    <t>VAL. TOTAL R$</t>
  </si>
  <si>
    <t>ITEM</t>
  </si>
  <si>
    <t>QUANTIDADE</t>
  </si>
  <si>
    <t>FINANCEIRO</t>
  </si>
  <si>
    <t>NO PERÍDO</t>
  </si>
  <si>
    <t>ACUMULADO</t>
  </si>
  <si>
    <t>MÊS 01</t>
  </si>
  <si>
    <t>CRONOGRAMA FÍSICO-FINANCEIRO</t>
  </si>
  <si>
    <t>TOTAL</t>
  </si>
  <si>
    <t>SINAPI 95303</t>
  </si>
  <si>
    <t>TRANSPORTE COM CAMINHÃO BASCULANTE 10 M3 DE MASSA ASFALTICA PARA PAVIMENTAÇÃO URBANA</t>
  </si>
  <si>
    <t>Total orçado</t>
  </si>
  <si>
    <t xml:space="preserve">Prefeitura Mucicipal de Iomerê </t>
  </si>
  <si>
    <t>Total do ítem</t>
  </si>
  <si>
    <t>m3</t>
  </si>
  <si>
    <t>PAVIMENTAÇÃO</t>
  </si>
  <si>
    <t>SINAPI 96402</t>
  </si>
  <si>
    <t>EXECUÇÃO DE IMPRIMAÇÃO LIGANTE (PINTURA DE LIGAÇÃO) COM EMULSÃO ASFÁLTICA RR-2C. AF_09/2017</t>
  </si>
  <si>
    <t>SINAPI 95993</t>
  </si>
  <si>
    <t>CONSTRUÇÃO DE PAVIMENTO COM APLICAÇÃO DE CONCRETO BETUMINOSO USINADO A QUENTE (CBUQ), CAMADA DE ROLAMENTO, COM ESPESSURA DE 4,0 CM  EXCLUSIVE TRANSPORTE. AF_03/2017</t>
  </si>
  <si>
    <t>Pavimentação em CBUQ - Pavimentação sobre pedras</t>
  </si>
  <si>
    <t>Engº. Civil / Engº. De Segurança do Trabalho</t>
  </si>
  <si>
    <t>2.1</t>
  </si>
  <si>
    <t>2.2</t>
  </si>
  <si>
    <t>2.3</t>
  </si>
  <si>
    <t>DRENAGEM</t>
  </si>
  <si>
    <t>3.1</t>
  </si>
  <si>
    <t>3.2</t>
  </si>
  <si>
    <t>3.3</t>
  </si>
  <si>
    <t>SINALIZAÇÃO VIÁRIA</t>
  </si>
  <si>
    <t>4.1</t>
  </si>
  <si>
    <t>m</t>
  </si>
  <si>
    <t>SINAPI 95568</t>
  </si>
  <si>
    <t>TUBO DE CONCRETO (SIMPLES) PARA REDES COLETORAS DE ÁGUAS PLUVIAIS, DIÂMETRO DE 400 MM, JUNTA RÍGIDA, INSTALADO EM LOCAL COM BAIXO NÍVEL DE INTERFERÊNCIAS - FORNECIMENTO E ASSENTAMENTO. AF_12/2015</t>
  </si>
  <si>
    <t>SINAPI 93381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</si>
  <si>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</si>
  <si>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SINAPI 83659</t>
  </si>
  <si>
    <t>BOCA DE LOBO EM ALVENARIA TIJOLO MACICO, REVESTIDA C/ ARGAMASSA DE CIMENTO E AREIA 1:3, SOBRE LASTRO DE CONCRETO 10CM E TAMPA DE FERRO</t>
  </si>
  <si>
    <t>unid</t>
  </si>
  <si>
    <t>Pavimentação em CBUQ - Bom Sucesso - Recapeamento sobre calçamento</t>
  </si>
  <si>
    <t>Mês de referência - setembro/2019 - não desonerado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</si>
</sst>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#,##0.00_ ;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5" xfId="62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93" fontId="11" fillId="0" borderId="15" xfId="62" applyNumberFormat="1" applyFont="1" applyFill="1" applyBorder="1" applyAlignment="1">
      <alignment vertical="center"/>
    </xf>
    <xf numFmtId="0" fontId="11" fillId="0" borderId="15" xfId="0" applyFont="1" applyBorder="1" applyAlignment="1">
      <alignment wrapText="1"/>
    </xf>
    <xf numFmtId="1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vertical="center" wrapText="1"/>
      <protection locked="0"/>
    </xf>
    <xf numFmtId="193" fontId="10" fillId="0" borderId="15" xfId="62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109"/>
      <c r="B1" s="110"/>
      <c r="C1" s="110"/>
      <c r="D1" s="110"/>
      <c r="E1" s="110"/>
      <c r="F1" s="110"/>
      <c r="G1" s="111"/>
    </row>
    <row r="2" spans="1:7" ht="16.5" customHeight="1" thickBot="1">
      <c r="A2" s="112" t="s">
        <v>86</v>
      </c>
      <c r="B2" s="113"/>
      <c r="C2" s="113"/>
      <c r="D2" s="113"/>
      <c r="E2" s="113"/>
      <c r="F2" s="113"/>
      <c r="G2" s="114"/>
    </row>
    <row r="3" spans="1:7" ht="6" customHeight="1" thickBot="1">
      <c r="A3" s="109"/>
      <c r="B3" s="110"/>
      <c r="C3" s="110"/>
      <c r="D3" s="110"/>
      <c r="E3" s="110"/>
      <c r="F3" s="110"/>
      <c r="G3" s="111"/>
    </row>
    <row r="4" spans="1:7" ht="13.5" customHeight="1">
      <c r="A4" s="115" t="s">
        <v>80</v>
      </c>
      <c r="B4" s="116"/>
      <c r="C4" s="116"/>
      <c r="D4" s="116"/>
      <c r="E4" s="116"/>
      <c r="F4" s="116"/>
      <c r="G4" s="117"/>
    </row>
    <row r="5" spans="1:7" ht="13.5" customHeight="1">
      <c r="A5" s="2" t="s">
        <v>41</v>
      </c>
      <c r="B5" s="3" t="s">
        <v>42</v>
      </c>
      <c r="C5" s="97" t="s">
        <v>81</v>
      </c>
      <c r="D5" s="97"/>
      <c r="E5" s="98" t="s">
        <v>43</v>
      </c>
      <c r="F5" s="98"/>
      <c r="G5" s="4" t="s">
        <v>44</v>
      </c>
    </row>
    <row r="6" spans="1:7" ht="13.5" customHeight="1" thickBot="1">
      <c r="A6" s="5" t="s">
        <v>45</v>
      </c>
      <c r="B6" s="120" t="s">
        <v>82</v>
      </c>
      <c r="C6" s="120"/>
      <c r="D6" s="120"/>
      <c r="E6" s="120"/>
      <c r="F6" s="120"/>
      <c r="G6" s="121"/>
    </row>
    <row r="7" spans="1:7" ht="6" customHeight="1" thickBot="1">
      <c r="A7" s="122"/>
      <c r="B7" s="122"/>
      <c r="C7" s="122"/>
      <c r="D7" s="122"/>
      <c r="E7" s="122"/>
      <c r="F7" s="122"/>
      <c r="G7" s="122"/>
    </row>
    <row r="8" spans="1:7" ht="13.5" customHeight="1">
      <c r="A8" s="99" t="s">
        <v>78</v>
      </c>
      <c r="B8" s="100"/>
      <c r="C8" s="100"/>
      <c r="D8" s="100"/>
      <c r="E8" s="100"/>
      <c r="F8" s="100"/>
      <c r="G8" s="101"/>
    </row>
    <row r="9" spans="1:7" ht="5.25" customHeight="1" thickBot="1">
      <c r="A9" s="102"/>
      <c r="B9" s="103"/>
      <c r="C9" s="103"/>
      <c r="D9" s="103"/>
      <c r="E9" s="103"/>
      <c r="F9" s="103"/>
      <c r="G9" s="104"/>
    </row>
    <row r="10" spans="1:7" ht="13.5" customHeight="1">
      <c r="A10" s="105" t="s">
        <v>10</v>
      </c>
      <c r="B10" s="107" t="s">
        <v>11</v>
      </c>
      <c r="C10" s="107" t="s">
        <v>12</v>
      </c>
      <c r="D10" s="107" t="s">
        <v>13</v>
      </c>
      <c r="E10" s="107" t="s">
        <v>14</v>
      </c>
      <c r="F10" s="107"/>
      <c r="G10" s="118" t="s">
        <v>84</v>
      </c>
    </row>
    <row r="11" spans="1:7" ht="23.25" thickBot="1">
      <c r="A11" s="106"/>
      <c r="B11" s="108"/>
      <c r="C11" s="108"/>
      <c r="D11" s="108"/>
      <c r="E11" s="6" t="s">
        <v>83</v>
      </c>
      <c r="F11" s="6" t="s">
        <v>87</v>
      </c>
      <c r="G11" s="119"/>
    </row>
    <row r="12" spans="1:7" ht="6" customHeight="1" thickBot="1">
      <c r="A12" s="92"/>
      <c r="B12" s="92"/>
      <c r="C12" s="92"/>
      <c r="D12" s="92"/>
      <c r="E12" s="92"/>
      <c r="F12" s="92"/>
      <c r="G12" s="92"/>
    </row>
    <row r="13" spans="1:7" ht="13.5" customHeight="1">
      <c r="A13" s="82" t="s">
        <v>15</v>
      </c>
      <c r="B13" s="83"/>
      <c r="C13" s="83"/>
      <c r="D13" s="83"/>
      <c r="E13" s="83"/>
      <c r="F13" s="83"/>
      <c r="G13" s="84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88"/>
      <c r="B15" s="88"/>
      <c r="C15" s="88"/>
      <c r="D15" s="88"/>
      <c r="E15" s="88"/>
      <c r="F15" s="88"/>
      <c r="G15" s="88"/>
    </row>
    <row r="16" spans="1:7" ht="13.5" customHeight="1">
      <c r="A16" s="82" t="s">
        <v>18</v>
      </c>
      <c r="B16" s="83"/>
      <c r="C16" s="83"/>
      <c r="D16" s="83"/>
      <c r="E16" s="83"/>
      <c r="F16" s="83"/>
      <c r="G16" s="84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80"/>
      <c r="B21" s="80"/>
      <c r="C21" s="80"/>
      <c r="D21" s="80"/>
      <c r="E21" s="80"/>
      <c r="F21" s="80"/>
      <c r="G21" s="80"/>
    </row>
    <row r="22" spans="1:7" ht="13.5" customHeight="1">
      <c r="A22" s="82" t="s">
        <v>24</v>
      </c>
      <c r="B22" s="83"/>
      <c r="C22" s="83"/>
      <c r="D22" s="83"/>
      <c r="E22" s="83"/>
      <c r="F22" s="83"/>
      <c r="G22" s="84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79"/>
      <c r="B27" s="80"/>
      <c r="C27" s="80"/>
      <c r="D27" s="80"/>
      <c r="E27" s="80"/>
      <c r="F27" s="80"/>
      <c r="G27" s="81"/>
    </row>
    <row r="28" spans="1:7" ht="13.5" customHeight="1">
      <c r="A28" s="82" t="s">
        <v>29</v>
      </c>
      <c r="B28" s="83"/>
      <c r="C28" s="83"/>
      <c r="D28" s="83"/>
      <c r="E28" s="83"/>
      <c r="F28" s="83"/>
      <c r="G28" s="84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85"/>
      <c r="B37" s="86"/>
      <c r="C37" s="86"/>
      <c r="D37" s="86"/>
      <c r="E37" s="86"/>
      <c r="F37" s="86"/>
      <c r="G37" s="87"/>
    </row>
    <row r="38" spans="1:7" ht="13.5" customHeight="1">
      <c r="A38" s="82" t="s">
        <v>37</v>
      </c>
      <c r="B38" s="83"/>
      <c r="C38" s="83"/>
      <c r="D38" s="83"/>
      <c r="E38" s="83"/>
      <c r="F38" s="83"/>
      <c r="G38" s="84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88"/>
      <c r="B43" s="88"/>
      <c r="C43" s="88"/>
      <c r="D43" s="88"/>
      <c r="E43" s="88"/>
      <c r="F43" s="88"/>
      <c r="G43" s="88"/>
    </row>
    <row r="44" spans="1:7" ht="13.5" customHeight="1">
      <c r="A44" s="82" t="s">
        <v>46</v>
      </c>
      <c r="B44" s="83"/>
      <c r="C44" s="83"/>
      <c r="D44" s="83"/>
      <c r="E44" s="83"/>
      <c r="F44" s="83"/>
      <c r="G44" s="84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80"/>
      <c r="B53" s="80"/>
      <c r="C53" s="80"/>
      <c r="D53" s="80"/>
      <c r="E53" s="80"/>
      <c r="F53" s="80"/>
      <c r="G53" s="80"/>
    </row>
    <row r="54" spans="1:7" ht="13.5" customHeight="1">
      <c r="A54" s="82" t="s">
        <v>50</v>
      </c>
      <c r="B54" s="83"/>
      <c r="C54" s="83"/>
      <c r="D54" s="83"/>
      <c r="E54" s="83"/>
      <c r="F54" s="83"/>
      <c r="G54" s="84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85"/>
      <c r="B69" s="86"/>
      <c r="C69" s="86"/>
      <c r="D69" s="86"/>
      <c r="E69" s="86"/>
      <c r="F69" s="86"/>
      <c r="G69" s="87"/>
    </row>
    <row r="70" spans="1:7" ht="13.5" customHeight="1">
      <c r="A70" s="82" t="s">
        <v>65</v>
      </c>
      <c r="B70" s="83"/>
      <c r="C70" s="83"/>
      <c r="D70" s="83"/>
      <c r="E70" s="83"/>
      <c r="F70" s="83"/>
      <c r="G70" s="84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80"/>
      <c r="B77" s="80"/>
      <c r="C77" s="80"/>
      <c r="D77" s="80"/>
      <c r="E77" s="80"/>
      <c r="F77" s="80"/>
      <c r="G77" s="80"/>
    </row>
    <row r="78" spans="1:7" ht="13.5" customHeight="1" thickBot="1">
      <c r="A78" s="94" t="s">
        <v>72</v>
      </c>
      <c r="B78" s="95"/>
      <c r="C78" s="95"/>
      <c r="D78" s="95"/>
      <c r="E78" s="95"/>
      <c r="F78" s="95"/>
      <c r="G78" s="96"/>
    </row>
    <row r="79" spans="1:7" ht="13.5" customHeight="1" thickBot="1">
      <c r="A79" s="30"/>
      <c r="B79" s="89" t="s">
        <v>85</v>
      </c>
      <c r="C79" s="90"/>
      <c r="D79" s="91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78" t="s">
        <v>73</v>
      </c>
      <c r="F81" s="78"/>
      <c r="G81" s="78"/>
    </row>
    <row r="82" ht="13.5" customHeight="1"/>
    <row r="83" ht="13.5" customHeight="1"/>
    <row r="84" ht="13.5" customHeight="1"/>
    <row r="85" spans="1:7" ht="13.5" customHeight="1">
      <c r="A85" s="93" t="s">
        <v>74</v>
      </c>
      <c r="B85" s="93"/>
      <c r="C85" s="93"/>
      <c r="D85" s="93"/>
      <c r="E85" s="93"/>
      <c r="F85" s="93"/>
      <c r="G85" s="93"/>
    </row>
    <row r="86" spans="1:7" ht="13.5" customHeight="1">
      <c r="A86" s="77" t="s">
        <v>75</v>
      </c>
      <c r="B86" s="77"/>
      <c r="C86" s="77"/>
      <c r="D86" s="77"/>
      <c r="E86" s="77"/>
      <c r="F86" s="77"/>
      <c r="G86" s="77"/>
    </row>
    <row r="87" spans="1:7" ht="13.5" customHeight="1">
      <c r="A87" s="77" t="s">
        <v>76</v>
      </c>
      <c r="B87" s="77"/>
      <c r="C87" s="77"/>
      <c r="D87" s="77"/>
      <c r="E87" s="77"/>
      <c r="F87" s="77"/>
      <c r="G87" s="77"/>
    </row>
    <row r="88" spans="1:7" ht="13.5" customHeight="1">
      <c r="A88" s="77" t="s">
        <v>77</v>
      </c>
      <c r="B88" s="77"/>
      <c r="C88" s="77"/>
      <c r="D88" s="77"/>
      <c r="E88" s="77"/>
      <c r="F88" s="77"/>
      <c r="G88" s="77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8.8515625" style="0" bestFit="1" customWidth="1"/>
    <col min="4" max="4" width="84.28125" style="0" customWidth="1"/>
    <col min="5" max="5" width="7.00390625" style="0" customWidth="1"/>
    <col min="6" max="6" width="9.00390625" style="0" customWidth="1"/>
    <col min="7" max="7" width="9.28125" style="0" customWidth="1"/>
    <col min="8" max="8" width="12.8515625" style="0" customWidth="1"/>
    <col min="9" max="9" width="12.14062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73" t="s">
        <v>121</v>
      </c>
      <c r="B1" s="73"/>
      <c r="C1" s="73"/>
      <c r="D1" s="73"/>
      <c r="E1" s="73"/>
      <c r="F1" s="73"/>
      <c r="G1" s="73"/>
      <c r="H1" s="73"/>
      <c r="I1" s="73"/>
      <c r="J1" s="70"/>
    </row>
    <row r="2" spans="1:10" ht="12.75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0"/>
    </row>
    <row r="3" spans="1:10" ht="12.75">
      <c r="A3" s="73" t="s">
        <v>149</v>
      </c>
      <c r="B3" s="73"/>
      <c r="C3" s="73"/>
      <c r="D3" s="73"/>
      <c r="E3" s="73"/>
      <c r="F3" s="73"/>
      <c r="G3" s="73"/>
      <c r="H3" s="73"/>
      <c r="I3" s="73"/>
      <c r="J3" s="70"/>
    </row>
    <row r="4" spans="1:10" ht="12.75" customHeight="1">
      <c r="A4" s="51" t="s">
        <v>90</v>
      </c>
      <c r="B4" s="51" t="s">
        <v>91</v>
      </c>
      <c r="C4" s="51" t="s">
        <v>92</v>
      </c>
      <c r="D4" s="51" t="s">
        <v>93</v>
      </c>
      <c r="E4" s="51" t="s">
        <v>94</v>
      </c>
      <c r="F4" s="51" t="s">
        <v>95</v>
      </c>
      <c r="G4" s="51" t="s">
        <v>107</v>
      </c>
      <c r="H4" s="51" t="s">
        <v>96</v>
      </c>
      <c r="I4" s="51" t="s">
        <v>97</v>
      </c>
      <c r="J4" s="70"/>
    </row>
    <row r="5" spans="1:10" ht="12.75" customHeight="1">
      <c r="A5" s="52">
        <v>1</v>
      </c>
      <c r="B5" s="127" t="s">
        <v>98</v>
      </c>
      <c r="C5" s="127"/>
      <c r="D5" s="127"/>
      <c r="E5" s="127"/>
      <c r="F5" s="127"/>
      <c r="G5" s="127"/>
      <c r="H5" s="127"/>
      <c r="I5" s="127"/>
      <c r="J5" s="70"/>
    </row>
    <row r="6" spans="1:10" ht="12.75" customHeight="1">
      <c r="A6" s="53" t="s">
        <v>99</v>
      </c>
      <c r="B6" s="53" t="s">
        <v>100</v>
      </c>
      <c r="C6" s="54">
        <v>20.7</v>
      </c>
      <c r="D6" s="53" t="s">
        <v>101</v>
      </c>
      <c r="E6" s="55" t="s">
        <v>88</v>
      </c>
      <c r="F6" s="56">
        <v>3</v>
      </c>
      <c r="G6" s="56">
        <v>295.85</v>
      </c>
      <c r="H6" s="56">
        <f>G6+(G6*C6%)</f>
        <v>357.09095</v>
      </c>
      <c r="I6" s="57">
        <f>F6*H6</f>
        <v>1071.27285</v>
      </c>
      <c r="J6" s="70"/>
    </row>
    <row r="7" spans="1:10" ht="12.75" customHeight="1">
      <c r="A7" s="126" t="s">
        <v>122</v>
      </c>
      <c r="B7" s="126"/>
      <c r="C7" s="126"/>
      <c r="D7" s="126"/>
      <c r="E7" s="126"/>
      <c r="F7" s="126"/>
      <c r="G7" s="126"/>
      <c r="H7" s="126"/>
      <c r="I7" s="59">
        <f>SUM(I6:I6)</f>
        <v>1071.27285</v>
      </c>
      <c r="J7" s="70"/>
    </row>
    <row r="8" spans="1:10" ht="12.75" customHeight="1">
      <c r="A8" s="52">
        <v>2</v>
      </c>
      <c r="B8" s="123" t="s">
        <v>134</v>
      </c>
      <c r="C8" s="124"/>
      <c r="D8" s="124"/>
      <c r="E8" s="124"/>
      <c r="F8" s="124"/>
      <c r="G8" s="124"/>
      <c r="H8" s="124"/>
      <c r="I8" s="125"/>
      <c r="J8" s="70"/>
    </row>
    <row r="9" spans="1:10" ht="25.5">
      <c r="A9" s="64" t="s">
        <v>131</v>
      </c>
      <c r="B9" s="53" t="s">
        <v>141</v>
      </c>
      <c r="C9" s="54">
        <v>20.7</v>
      </c>
      <c r="D9" s="74" t="s">
        <v>142</v>
      </c>
      <c r="E9" s="75" t="s">
        <v>140</v>
      </c>
      <c r="F9" s="60">
        <v>28</v>
      </c>
      <c r="G9" s="56">
        <v>60.07</v>
      </c>
      <c r="H9" s="56">
        <f>G9+(G9*C9%)</f>
        <v>72.50449</v>
      </c>
      <c r="I9" s="57">
        <f>F9*H9</f>
        <v>2030.12572</v>
      </c>
      <c r="J9" s="70"/>
    </row>
    <row r="10" spans="1:10" ht="38.25">
      <c r="A10" s="64" t="s">
        <v>132</v>
      </c>
      <c r="B10" s="53" t="s">
        <v>143</v>
      </c>
      <c r="C10" s="54">
        <v>20.7</v>
      </c>
      <c r="D10" s="74" t="s">
        <v>144</v>
      </c>
      <c r="E10" s="75" t="s">
        <v>123</v>
      </c>
      <c r="F10" s="60">
        <v>6.72</v>
      </c>
      <c r="G10" s="56">
        <v>6.28</v>
      </c>
      <c r="H10" s="56">
        <f>G10+(G10*C10%)</f>
        <v>7.57996</v>
      </c>
      <c r="I10" s="57">
        <f>F10*H10</f>
        <v>50.937331199999996</v>
      </c>
      <c r="J10" s="70"/>
    </row>
    <row r="11" spans="1:10" ht="25.5">
      <c r="A11" s="64" t="s">
        <v>133</v>
      </c>
      <c r="B11" s="53" t="s">
        <v>145</v>
      </c>
      <c r="C11" s="54">
        <v>20.7</v>
      </c>
      <c r="D11" s="76" t="s">
        <v>146</v>
      </c>
      <c r="E11" s="75" t="s">
        <v>147</v>
      </c>
      <c r="F11" s="60">
        <v>3</v>
      </c>
      <c r="G11" s="56">
        <v>692.6</v>
      </c>
      <c r="H11" s="56">
        <f>G11+(G11*C11%)</f>
        <v>835.9682</v>
      </c>
      <c r="I11" s="57">
        <f>F11*H11</f>
        <v>2507.9046</v>
      </c>
      <c r="J11" s="70"/>
    </row>
    <row r="12" spans="1:10" ht="12.75" customHeight="1">
      <c r="A12" s="126" t="s">
        <v>122</v>
      </c>
      <c r="B12" s="126"/>
      <c r="C12" s="126"/>
      <c r="D12" s="126"/>
      <c r="E12" s="126"/>
      <c r="F12" s="126"/>
      <c r="G12" s="126"/>
      <c r="H12" s="126"/>
      <c r="I12" s="66">
        <f>SUM(I9:I11)</f>
        <v>4588.9676512</v>
      </c>
      <c r="J12" s="70"/>
    </row>
    <row r="13" spans="1:10" ht="12.75" customHeight="1">
      <c r="A13" s="52">
        <v>3</v>
      </c>
      <c r="B13" s="123" t="s">
        <v>124</v>
      </c>
      <c r="C13" s="124"/>
      <c r="D13" s="124"/>
      <c r="E13" s="124"/>
      <c r="F13" s="124"/>
      <c r="G13" s="124"/>
      <c r="H13" s="124"/>
      <c r="I13" s="125"/>
      <c r="J13" s="70"/>
    </row>
    <row r="14" spans="1:10" ht="12.75" customHeight="1">
      <c r="A14" s="64" t="s">
        <v>135</v>
      </c>
      <c r="B14" s="65" t="s">
        <v>125</v>
      </c>
      <c r="C14" s="54">
        <f>C6</f>
        <v>20.7</v>
      </c>
      <c r="D14" s="63" t="s">
        <v>126</v>
      </c>
      <c r="E14" s="61" t="s">
        <v>88</v>
      </c>
      <c r="F14" s="60">
        <v>1132.98</v>
      </c>
      <c r="G14" s="60">
        <v>1.18</v>
      </c>
      <c r="H14" s="60">
        <f>G14+(G14*C14%)</f>
        <v>1.4242599999999999</v>
      </c>
      <c r="I14" s="62">
        <f>F14*H14</f>
        <v>1613.6580947999998</v>
      </c>
      <c r="J14" s="70"/>
    </row>
    <row r="15" spans="1:11" ht="25.5">
      <c r="A15" s="64" t="s">
        <v>136</v>
      </c>
      <c r="B15" s="65" t="s">
        <v>127</v>
      </c>
      <c r="C15" s="54">
        <f>C6</f>
        <v>20.7</v>
      </c>
      <c r="D15" s="58" t="s">
        <v>128</v>
      </c>
      <c r="E15" s="61" t="s">
        <v>123</v>
      </c>
      <c r="F15" s="60">
        <f>F14*0.04</f>
        <v>45.3192</v>
      </c>
      <c r="G15" s="60">
        <v>748.35</v>
      </c>
      <c r="H15" s="60">
        <f>G15+(G15*C15%)</f>
        <v>903.25845</v>
      </c>
      <c r="I15" s="62">
        <f>F15*H15</f>
        <v>40934.95034724</v>
      </c>
      <c r="J15" s="70"/>
      <c r="K15" s="36"/>
    </row>
    <row r="16" spans="1:11" ht="12.75" customHeight="1">
      <c r="A16" s="64" t="s">
        <v>137</v>
      </c>
      <c r="B16" s="65" t="s">
        <v>118</v>
      </c>
      <c r="C16" s="54">
        <f>C6</f>
        <v>20.7</v>
      </c>
      <c r="D16" s="58" t="s">
        <v>119</v>
      </c>
      <c r="E16" s="61" t="s">
        <v>102</v>
      </c>
      <c r="F16" s="60">
        <f>F15*20</f>
        <v>906.384</v>
      </c>
      <c r="G16" s="60">
        <v>0.86</v>
      </c>
      <c r="H16" s="60">
        <f>G16+(G16*C16%)</f>
        <v>1.03802</v>
      </c>
      <c r="I16" s="62">
        <f>F16*H16</f>
        <v>940.8447196799999</v>
      </c>
      <c r="J16" s="70"/>
      <c r="K16" s="36"/>
    </row>
    <row r="17" spans="1:11" ht="12.75" customHeight="1">
      <c r="A17" s="126" t="s">
        <v>122</v>
      </c>
      <c r="B17" s="126"/>
      <c r="C17" s="126"/>
      <c r="D17" s="126"/>
      <c r="E17" s="126"/>
      <c r="F17" s="126"/>
      <c r="G17" s="126"/>
      <c r="H17" s="126"/>
      <c r="I17" s="66">
        <f>SUM(I13:I16)</f>
        <v>43489.45316172</v>
      </c>
      <c r="J17" s="70"/>
      <c r="K17" s="36"/>
    </row>
    <row r="18" spans="1:11" ht="12.75" customHeight="1">
      <c r="A18" s="52">
        <v>4</v>
      </c>
      <c r="B18" s="123" t="s">
        <v>138</v>
      </c>
      <c r="C18" s="124"/>
      <c r="D18" s="124"/>
      <c r="E18" s="124"/>
      <c r="F18" s="124"/>
      <c r="G18" s="124"/>
      <c r="H18" s="124"/>
      <c r="I18" s="125"/>
      <c r="J18" s="70"/>
      <c r="K18" s="36"/>
    </row>
    <row r="19" spans="1:11" ht="12.75">
      <c r="A19" s="64" t="s">
        <v>139</v>
      </c>
      <c r="B19" s="69" t="s">
        <v>105</v>
      </c>
      <c r="C19" s="54">
        <f>C6</f>
        <v>20.7</v>
      </c>
      <c r="D19" s="69" t="s">
        <v>106</v>
      </c>
      <c r="E19" s="61" t="s">
        <v>88</v>
      </c>
      <c r="F19" s="60">
        <v>24.43</v>
      </c>
      <c r="G19" s="60">
        <v>11.25</v>
      </c>
      <c r="H19" s="60">
        <f>G19+(G19*C19%)</f>
        <v>13.57875</v>
      </c>
      <c r="I19" s="62">
        <f>F19*H19</f>
        <v>331.7288625</v>
      </c>
      <c r="J19" s="70"/>
      <c r="K19" s="36"/>
    </row>
    <row r="20" spans="1:11" ht="12.75" customHeight="1">
      <c r="A20" s="126" t="s">
        <v>122</v>
      </c>
      <c r="B20" s="126"/>
      <c r="C20" s="126"/>
      <c r="D20" s="126"/>
      <c r="E20" s="126"/>
      <c r="F20" s="126"/>
      <c r="G20" s="126"/>
      <c r="H20" s="126"/>
      <c r="I20" s="66">
        <f>I19</f>
        <v>331.7288625</v>
      </c>
      <c r="J20" s="70"/>
      <c r="K20" s="36"/>
    </row>
    <row r="21" spans="1:10" ht="12.75">
      <c r="A21" s="126" t="s">
        <v>120</v>
      </c>
      <c r="B21" s="126"/>
      <c r="C21" s="126"/>
      <c r="D21" s="126"/>
      <c r="E21" s="126"/>
      <c r="F21" s="126"/>
      <c r="G21" s="126"/>
      <c r="H21" s="126"/>
      <c r="I21" s="67">
        <f>I7+I12+I17+I20</f>
        <v>49481.42252542</v>
      </c>
      <c r="J21" s="70"/>
    </row>
    <row r="22" spans="1:11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68"/>
    </row>
    <row r="23" spans="1:11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68"/>
    </row>
    <row r="24" spans="1:11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68"/>
    </row>
    <row r="25" spans="1:11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68"/>
    </row>
    <row r="26" spans="1:10" ht="12.7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2.7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2.75">
      <c r="A30" s="71"/>
      <c r="B30" s="71"/>
      <c r="C30" s="71"/>
      <c r="D30" s="72" t="s">
        <v>103</v>
      </c>
      <c r="E30" s="71"/>
      <c r="F30" s="71"/>
      <c r="G30" s="71"/>
      <c r="H30" s="71"/>
      <c r="I30" s="71"/>
      <c r="J30" s="71"/>
    </row>
    <row r="31" spans="1:10" ht="12.75">
      <c r="A31" s="71"/>
      <c r="B31" s="71"/>
      <c r="C31" s="71"/>
      <c r="D31" s="72" t="s">
        <v>104</v>
      </c>
      <c r="E31" s="71"/>
      <c r="F31" s="71"/>
      <c r="G31" s="71"/>
      <c r="H31" s="71"/>
      <c r="I31" s="71"/>
      <c r="J31" s="71"/>
    </row>
    <row r="32" spans="1:10" ht="12.75">
      <c r="A32" s="71"/>
      <c r="B32" s="71"/>
      <c r="C32" s="71"/>
      <c r="D32" s="72" t="s">
        <v>130</v>
      </c>
      <c r="E32" s="71"/>
      <c r="F32" s="71"/>
      <c r="G32" s="71"/>
      <c r="H32" s="71"/>
      <c r="I32" s="71"/>
      <c r="J32" s="71"/>
    </row>
  </sheetData>
  <sheetProtection/>
  <mergeCells count="9">
    <mergeCell ref="B13:I13"/>
    <mergeCell ref="A20:H20"/>
    <mergeCell ref="A21:H21"/>
    <mergeCell ref="B5:I5"/>
    <mergeCell ref="A7:H7"/>
    <mergeCell ref="A12:H12"/>
    <mergeCell ref="B8:I8"/>
    <mergeCell ref="A17:H17"/>
    <mergeCell ref="B18:I18"/>
  </mergeCells>
  <conditionalFormatting sqref="E14:E16 E19">
    <cfRule type="expression" priority="7" dxfId="0" stopIfTrue="1">
      <formula>$D14=$BC14</formula>
    </cfRule>
  </conditionalFormatting>
  <conditionalFormatting sqref="B14:B16 D14:D16">
    <cfRule type="expression" priority="8" dxfId="0" stopIfTrue="1">
      <formula>$D14=$BB14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</cols>
  <sheetData>
    <row r="1" spans="1:7" ht="15.75">
      <c r="A1" s="46" t="s">
        <v>89</v>
      </c>
      <c r="B1" s="38"/>
      <c r="C1" s="38"/>
      <c r="D1" s="38"/>
      <c r="E1" s="38"/>
      <c r="F1" s="38"/>
      <c r="G1" s="38"/>
    </row>
    <row r="2" spans="1:7" ht="15.75">
      <c r="A2" s="46" t="s">
        <v>148</v>
      </c>
      <c r="B2" s="38"/>
      <c r="C2" s="38"/>
      <c r="D2" s="129"/>
      <c r="E2" s="129"/>
      <c r="F2" s="129"/>
      <c r="G2" s="129"/>
    </row>
    <row r="3" spans="1:7" ht="15.75">
      <c r="A3" s="46"/>
      <c r="B3" s="38"/>
      <c r="C3" s="38"/>
      <c r="D3" s="39"/>
      <c r="E3" s="39"/>
      <c r="F3" s="39"/>
      <c r="G3" s="39"/>
    </row>
    <row r="4" spans="1:7" ht="12.75">
      <c r="A4" s="128" t="s">
        <v>116</v>
      </c>
      <c r="B4" s="128"/>
      <c r="C4" s="128"/>
      <c r="D4" s="128"/>
      <c r="E4" s="128"/>
      <c r="F4" s="128"/>
      <c r="G4" s="128"/>
    </row>
    <row r="5" spans="1:7" ht="12.75">
      <c r="A5" s="130" t="s">
        <v>110</v>
      </c>
      <c r="B5" s="130" t="s">
        <v>108</v>
      </c>
      <c r="C5" s="130" t="s">
        <v>109</v>
      </c>
      <c r="D5" s="130" t="s">
        <v>115</v>
      </c>
      <c r="E5" s="130"/>
      <c r="F5" s="130"/>
      <c r="G5" s="130"/>
    </row>
    <row r="6" spans="1:7" ht="12.75">
      <c r="A6" s="130"/>
      <c r="B6" s="130"/>
      <c r="C6" s="130"/>
      <c r="D6" s="130" t="s">
        <v>111</v>
      </c>
      <c r="E6" s="130"/>
      <c r="F6" s="130" t="s">
        <v>112</v>
      </c>
      <c r="G6" s="130"/>
    </row>
    <row r="7" spans="1:7" ht="12.75">
      <c r="A7" s="130"/>
      <c r="B7" s="130"/>
      <c r="C7" s="130"/>
      <c r="D7" s="47" t="s">
        <v>113</v>
      </c>
      <c r="E7" s="47" t="s">
        <v>114</v>
      </c>
      <c r="F7" s="47" t="s">
        <v>113</v>
      </c>
      <c r="G7" s="47" t="s">
        <v>114</v>
      </c>
    </row>
    <row r="8" spans="1:7" ht="12.75">
      <c r="A8" s="40">
        <v>1</v>
      </c>
      <c r="B8" s="37" t="s">
        <v>98</v>
      </c>
      <c r="C8" s="35">
        <f>Orçamento!I7</f>
        <v>1071.27285</v>
      </c>
      <c r="D8" s="41">
        <v>1</v>
      </c>
      <c r="E8" s="41">
        <v>1</v>
      </c>
      <c r="F8" s="35">
        <f>D8*C8</f>
        <v>1071.27285</v>
      </c>
      <c r="G8" s="35">
        <f>E8*C8</f>
        <v>1071.27285</v>
      </c>
    </row>
    <row r="9" spans="1:7" ht="12.75">
      <c r="A9" s="40">
        <v>2</v>
      </c>
      <c r="B9" s="37" t="s">
        <v>134</v>
      </c>
      <c r="C9" s="35">
        <f>Orçamento!I12</f>
        <v>4588.9676512</v>
      </c>
      <c r="D9" s="41">
        <v>1</v>
      </c>
      <c r="E9" s="41">
        <v>1</v>
      </c>
      <c r="F9" s="35">
        <f>D9*C9</f>
        <v>4588.9676512</v>
      </c>
      <c r="G9" s="35">
        <f>E9*C9</f>
        <v>4588.9676512</v>
      </c>
    </row>
    <row r="10" spans="1:7" ht="12.75">
      <c r="A10" s="40">
        <v>1</v>
      </c>
      <c r="B10" s="37" t="s">
        <v>124</v>
      </c>
      <c r="C10" s="35">
        <f>Orçamento!I17</f>
        <v>43489.45316172</v>
      </c>
      <c r="D10" s="41">
        <v>1</v>
      </c>
      <c r="E10" s="41">
        <v>1</v>
      </c>
      <c r="F10" s="35">
        <f>D10*C10</f>
        <v>43489.45316172</v>
      </c>
      <c r="G10" s="35">
        <f>E10*C10</f>
        <v>43489.45316172</v>
      </c>
    </row>
    <row r="11" spans="1:7" ht="12.75">
      <c r="A11" s="40">
        <v>1</v>
      </c>
      <c r="B11" s="37" t="s">
        <v>138</v>
      </c>
      <c r="C11" s="35">
        <f>Orçamento!I20</f>
        <v>331.7288625</v>
      </c>
      <c r="D11" s="41">
        <v>1</v>
      </c>
      <c r="E11" s="41">
        <v>1</v>
      </c>
      <c r="F11" s="35">
        <f>D11*C11</f>
        <v>331.7288625</v>
      </c>
      <c r="G11" s="35">
        <f>E11*C11</f>
        <v>331.7288625</v>
      </c>
    </row>
    <row r="12" spans="1:7" ht="12.75">
      <c r="A12" s="128" t="s">
        <v>117</v>
      </c>
      <c r="B12" s="128"/>
      <c r="C12" s="50">
        <f>SUM(C8:C11)</f>
        <v>49481.42252542</v>
      </c>
      <c r="D12" s="43">
        <f>F12/C12</f>
        <v>1</v>
      </c>
      <c r="E12" s="43">
        <f>G12/C12</f>
        <v>1</v>
      </c>
      <c r="F12" s="42">
        <f>SUM(F8:F11)</f>
        <v>49481.42252542</v>
      </c>
      <c r="G12" s="42">
        <f>SUM(G8:G11)</f>
        <v>49481.42252542</v>
      </c>
    </row>
    <row r="13" spans="1:7" ht="12.75">
      <c r="A13" s="38"/>
      <c r="B13" s="38"/>
      <c r="C13" s="38"/>
      <c r="D13" s="38"/>
      <c r="E13" s="38"/>
      <c r="F13" s="38"/>
      <c r="G13" s="38"/>
    </row>
    <row r="14" spans="1:7" ht="12.75">
      <c r="A14" s="38"/>
      <c r="B14" s="38"/>
      <c r="C14" s="38"/>
      <c r="D14" s="38"/>
      <c r="E14" s="38"/>
      <c r="F14" s="38"/>
      <c r="G14" s="49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12.75">
      <c r="A16" s="38"/>
      <c r="B16" s="38"/>
      <c r="C16" s="38"/>
      <c r="D16" s="38"/>
      <c r="E16" s="38"/>
      <c r="F16" s="38"/>
      <c r="G16" s="48"/>
    </row>
    <row r="17" spans="1:7" ht="12.75">
      <c r="A17" s="38"/>
      <c r="B17" s="38"/>
      <c r="C17" s="38"/>
      <c r="D17" s="38"/>
      <c r="E17" s="38"/>
      <c r="F17" s="38"/>
      <c r="G17" s="48"/>
    </row>
    <row r="18" spans="1:7" ht="12.75">
      <c r="A18" s="38"/>
      <c r="B18" s="38"/>
      <c r="C18" s="38"/>
      <c r="D18" s="38"/>
      <c r="E18" s="38"/>
      <c r="F18" s="38"/>
      <c r="G18" s="38"/>
    </row>
    <row r="19" spans="1:7" ht="15.75">
      <c r="A19" s="38"/>
      <c r="B19" s="38"/>
      <c r="C19" s="38"/>
      <c r="D19" s="44" t="s">
        <v>103</v>
      </c>
      <c r="E19" s="38"/>
      <c r="F19" s="38"/>
      <c r="G19" s="38"/>
    </row>
    <row r="20" spans="1:7" ht="15.75">
      <c r="A20" s="38"/>
      <c r="B20" s="38"/>
      <c r="C20" s="38"/>
      <c r="D20" s="44" t="s">
        <v>104</v>
      </c>
      <c r="E20" s="38"/>
      <c r="F20" s="38"/>
      <c r="G20" s="38"/>
    </row>
    <row r="21" spans="1:7" ht="15">
      <c r="A21" s="38"/>
      <c r="B21" s="38"/>
      <c r="C21" s="38"/>
      <c r="D21" s="45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</sheetData>
  <sheetProtection/>
  <mergeCells count="9">
    <mergeCell ref="A12:B12"/>
    <mergeCell ref="D2:G2"/>
    <mergeCell ref="A4:G4"/>
    <mergeCell ref="A5:A7"/>
    <mergeCell ref="B5:B7"/>
    <mergeCell ref="C5:C7"/>
    <mergeCell ref="D5:G5"/>
    <mergeCell ref="D6:E6"/>
    <mergeCell ref="F6:G6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Josnei Bavaresco</cp:lastModifiedBy>
  <cp:lastPrinted>2020-07-29T13:10:43Z</cp:lastPrinted>
  <dcterms:created xsi:type="dcterms:W3CDTF">2009-11-11T18:29:23Z</dcterms:created>
  <dcterms:modified xsi:type="dcterms:W3CDTF">2020-07-29T13:12:00Z</dcterms:modified>
  <cp:category/>
  <cp:version/>
  <cp:contentType/>
  <cp:contentStatus/>
</cp:coreProperties>
</file>